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ansgk-my.sharepoint.com/personal/k_maliszewska_ansgk_edu_pl_ext__ansgk_onmicrosoft_com/Documents/Pulpit/PLANY ZAJĘĆ PROGRAMY NAUCZANIA/"/>
    </mc:Choice>
  </mc:AlternateContent>
  <xr:revisionPtr revIDLastSave="2" documentId="11_B2F4DC32E067542633BBD2FD90B14EF22337EFD1" xr6:coauthVersionLast="47" xr6:coauthVersionMax="47" xr10:uidLastSave="{9EC6A638-7945-450E-A615-E5C0840FC8EE}"/>
  <bookViews>
    <workbookView xWindow="-108" yWindow="-108" windowWidth="23256" windowHeight="12456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3" i="1" l="1"/>
  <c r="H160" i="1"/>
  <c r="G160" i="1"/>
  <c r="F160" i="1" s="1"/>
  <c r="D160" i="1"/>
  <c r="F155" i="1"/>
  <c r="D155" i="1"/>
  <c r="F153" i="1"/>
  <c r="D153" i="1"/>
  <c r="K136" i="1"/>
  <c r="I136" i="1"/>
  <c r="C135" i="1"/>
  <c r="C134" i="1"/>
  <c r="C133" i="1"/>
  <c r="C132" i="1"/>
  <c r="C131" i="1"/>
  <c r="C129" i="1" s="1"/>
  <c r="C130" i="1"/>
  <c r="H129" i="1"/>
  <c r="D159" i="1" s="1"/>
  <c r="F129" i="1"/>
  <c r="E129" i="1"/>
  <c r="E136" i="1" s="1"/>
  <c r="D129" i="1"/>
  <c r="D136" i="1" s="1"/>
  <c r="N125" i="1"/>
  <c r="K125" i="1"/>
  <c r="J125" i="1"/>
  <c r="J136" i="1" s="1"/>
  <c r="C124" i="1"/>
  <c r="C123" i="1"/>
  <c r="C122" i="1"/>
  <c r="C121" i="1"/>
  <c r="C120" i="1"/>
  <c r="C119" i="1"/>
  <c r="C117" i="1" s="1"/>
  <c r="C118" i="1"/>
  <c r="H117" i="1"/>
  <c r="D157" i="1" s="1"/>
  <c r="F117" i="1"/>
  <c r="E117" i="1"/>
  <c r="D117" i="1"/>
  <c r="C116" i="1"/>
  <c r="H115" i="1"/>
  <c r="N115" i="1" s="1"/>
  <c r="D115" i="1"/>
  <c r="C115" i="1"/>
  <c r="H111" i="1"/>
  <c r="D111" i="1"/>
  <c r="C111" i="1"/>
  <c r="I144" i="1" s="1"/>
  <c r="C110" i="1"/>
  <c r="H109" i="1"/>
  <c r="N109" i="1" s="1"/>
  <c r="F109" i="1"/>
  <c r="F111" i="1" s="1"/>
  <c r="C109" i="1"/>
  <c r="K104" i="1"/>
  <c r="K111" i="1" s="1"/>
  <c r="J104" i="1"/>
  <c r="J111" i="1" s="1"/>
  <c r="C103" i="1"/>
  <c r="C102" i="1"/>
  <c r="C101" i="1"/>
  <c r="C100" i="1"/>
  <c r="C99" i="1"/>
  <c r="C98" i="1"/>
  <c r="C97" i="1"/>
  <c r="C96" i="1"/>
  <c r="C94" i="1" s="1"/>
  <c r="C95" i="1"/>
  <c r="H94" i="1"/>
  <c r="N94" i="1" s="1"/>
  <c r="E94" i="1"/>
  <c r="E111" i="1" s="1"/>
  <c r="D94" i="1"/>
  <c r="C93" i="1"/>
  <c r="N92" i="1"/>
  <c r="H92" i="1"/>
  <c r="D92" i="1"/>
  <c r="C92" i="1"/>
  <c r="C87" i="1"/>
  <c r="N86" i="1"/>
  <c r="H86" i="1"/>
  <c r="E86" i="1"/>
  <c r="D86" i="1"/>
  <c r="D88" i="1" s="1"/>
  <c r="C86" i="1"/>
  <c r="M82" i="1"/>
  <c r="M88" i="1" s="1"/>
  <c r="L82" i="1"/>
  <c r="L88" i="1" s="1"/>
  <c r="C81" i="1"/>
  <c r="C80" i="1"/>
  <c r="C79" i="1"/>
  <c r="C78" i="1"/>
  <c r="C77" i="1"/>
  <c r="C75" i="1" s="1"/>
  <c r="C76" i="1"/>
  <c r="H75" i="1"/>
  <c r="N75" i="1" s="1"/>
  <c r="E75" i="1"/>
  <c r="E88" i="1" s="1"/>
  <c r="D75" i="1"/>
  <c r="C74" i="1"/>
  <c r="C73" i="1"/>
  <c r="C72" i="1" s="1"/>
  <c r="H72" i="1"/>
  <c r="N72" i="1" s="1"/>
  <c r="E72" i="1"/>
  <c r="K68" i="1"/>
  <c r="J68" i="1"/>
  <c r="H68" i="1"/>
  <c r="N68" i="1" s="1"/>
  <c r="J142" i="1" s="1"/>
  <c r="D68" i="1"/>
  <c r="N64" i="1"/>
  <c r="K64" i="1"/>
  <c r="J64" i="1"/>
  <c r="C63" i="1"/>
  <c r="C62" i="1"/>
  <c r="C61" i="1"/>
  <c r="C60" i="1"/>
  <c r="C59" i="1"/>
  <c r="C58" i="1"/>
  <c r="C56" i="1" s="1"/>
  <c r="C57" i="1"/>
  <c r="H56" i="1"/>
  <c r="N56" i="1" s="1"/>
  <c r="E56" i="1"/>
  <c r="D56" i="1"/>
  <c r="C55" i="1"/>
  <c r="N54" i="1"/>
  <c r="H54" i="1"/>
  <c r="E54" i="1"/>
  <c r="E68" i="1" s="1"/>
  <c r="C54" i="1"/>
  <c r="C68" i="1" s="1"/>
  <c r="I142" i="1" s="1"/>
  <c r="N48" i="1"/>
  <c r="C47" i="1"/>
  <c r="C46" i="1" s="1"/>
  <c r="C50" i="1" s="1"/>
  <c r="I141" i="1" s="1"/>
  <c r="H46" i="1"/>
  <c r="N46" i="1" s="1"/>
  <c r="E46" i="1"/>
  <c r="D46" i="1"/>
  <c r="M43" i="1"/>
  <c r="M50" i="1" s="1"/>
  <c r="L43" i="1"/>
  <c r="L50" i="1" s="1"/>
  <c r="C42" i="1"/>
  <c r="C41" i="1"/>
  <c r="C40" i="1"/>
  <c r="C39" i="1"/>
  <c r="C38" i="1" s="1"/>
  <c r="H38" i="1"/>
  <c r="N38" i="1" s="1"/>
  <c r="E38" i="1"/>
  <c r="D38" i="1"/>
  <c r="G157" i="1" s="1"/>
  <c r="C37" i="1"/>
  <c r="C36" i="1"/>
  <c r="C35" i="1"/>
  <c r="C33" i="1" s="1"/>
  <c r="C34" i="1"/>
  <c r="H33" i="1"/>
  <c r="N33" i="1" s="1"/>
  <c r="E33" i="1"/>
  <c r="E50" i="1" s="1"/>
  <c r="D33" i="1"/>
  <c r="C32" i="1"/>
  <c r="C31" i="1"/>
  <c r="C30" i="1"/>
  <c r="C29" i="1"/>
  <c r="C28" i="1"/>
  <c r="N27" i="1"/>
  <c r="H27" i="1"/>
  <c r="E27" i="1"/>
  <c r="D27" i="1"/>
  <c r="C27" i="1"/>
  <c r="D23" i="1"/>
  <c r="C22" i="1"/>
  <c r="C21" i="1"/>
  <c r="C19" i="1"/>
  <c r="C17" i="1" s="1"/>
  <c r="C18" i="1"/>
  <c r="H17" i="1"/>
  <c r="H23" i="1" s="1"/>
  <c r="N23" i="1" s="1"/>
  <c r="J140" i="1" s="1"/>
  <c r="E17" i="1"/>
  <c r="E23" i="1" s="1"/>
  <c r="D17" i="1"/>
  <c r="C16" i="1"/>
  <c r="N15" i="1"/>
  <c r="H15" i="1"/>
  <c r="E15" i="1"/>
  <c r="D15" i="1"/>
  <c r="C15" i="1"/>
  <c r="C14" i="1"/>
  <c r="C13" i="1"/>
  <c r="C12" i="1"/>
  <c r="C11" i="1"/>
  <c r="C7" i="1" s="1"/>
  <c r="C10" i="1"/>
  <c r="C9" i="1"/>
  <c r="C8" i="1"/>
  <c r="N7" i="1"/>
  <c r="H7" i="1"/>
  <c r="E7" i="1"/>
  <c r="D7" i="1"/>
  <c r="C6" i="1"/>
  <c r="C5" i="1"/>
  <c r="C4" i="1"/>
  <c r="N3" i="1"/>
  <c r="H3" i="1"/>
  <c r="E3" i="1"/>
  <c r="D3" i="1"/>
  <c r="C3" i="1"/>
  <c r="H159" i="1" l="1"/>
  <c r="F136" i="1"/>
  <c r="H150" i="1" s="1"/>
  <c r="D50" i="1"/>
  <c r="G159" i="1"/>
  <c r="C88" i="1"/>
  <c r="I143" i="1" s="1"/>
  <c r="H157" i="1"/>
  <c r="F157" i="1" s="1"/>
  <c r="G150" i="1"/>
  <c r="C23" i="1"/>
  <c r="I140" i="1" s="1"/>
  <c r="N111" i="1"/>
  <c r="J144" i="1" s="1"/>
  <c r="J162" i="1"/>
  <c r="J150" i="1" s="1"/>
  <c r="C136" i="1"/>
  <c r="H50" i="1"/>
  <c r="N50" i="1" s="1"/>
  <c r="J141" i="1" s="1"/>
  <c r="J146" i="1" s="1"/>
  <c r="H88" i="1"/>
  <c r="N88" i="1" s="1"/>
  <c r="J143" i="1" s="1"/>
  <c r="H136" i="1"/>
  <c r="N136" i="1" s="1"/>
  <c r="J145" i="1" s="1"/>
  <c r="N17" i="1"/>
  <c r="N43" i="1"/>
  <c r="N104" i="1"/>
  <c r="N117" i="1"/>
  <c r="N129" i="1"/>
  <c r="N82" i="1"/>
  <c r="E162" i="1" l="1"/>
  <c r="E150" i="1" s="1"/>
  <c r="C171" i="1" s="1"/>
  <c r="D150" i="1"/>
  <c r="I146" i="1"/>
  <c r="F159" i="1"/>
  <c r="F150" i="1"/>
  <c r="I145" i="1"/>
  <c r="C169" i="1" l="1"/>
  <c r="C168" i="1"/>
  <c r="D171" i="1"/>
  <c r="D174" i="1" l="1"/>
  <c r="D173" i="1"/>
  <c r="D169" i="1"/>
</calcChain>
</file>

<file path=xl/sharedStrings.xml><?xml version="1.0" encoding="utf-8"?>
<sst xmlns="http://schemas.openxmlformats.org/spreadsheetml/2006/main" count="480" uniqueCount="193">
  <si>
    <t>SEMESTR I</t>
  </si>
  <si>
    <t>L.p.</t>
  </si>
  <si>
    <t xml:space="preserve">Symbol i nazwa modułu kształcenia
</t>
  </si>
  <si>
    <t>Łączna liczba  godzin</t>
  </si>
  <si>
    <t>Wykład</t>
  </si>
  <si>
    <t>Ćwiczenia</t>
  </si>
  <si>
    <t>Seminaria</t>
  </si>
  <si>
    <t>Samokształcenie</t>
  </si>
  <si>
    <t>Punkty ECTS</t>
  </si>
  <si>
    <t>Forma zaliczenia
Wykładowca</t>
  </si>
  <si>
    <t>Praktyka śródroczna/ilość godzin</t>
  </si>
  <si>
    <t xml:space="preserve">Punkty ECTS
</t>
  </si>
  <si>
    <t>Praktyka wakacyjna/
ilość godzin.</t>
  </si>
  <si>
    <t>Razem ECTS  dla modułu</t>
  </si>
  <si>
    <t>O/F*</t>
  </si>
  <si>
    <r>
      <rPr>
        <b/>
        <sz val="9"/>
        <rFont val="Times New Roman"/>
        <family val="1"/>
        <charset val="238"/>
      </rPr>
      <t>A. moduł  – Nauki</t>
    </r>
    <r>
      <rPr>
        <b/>
        <sz val="8"/>
        <rFont val="Times New Roman"/>
        <family val="1"/>
        <charset val="238"/>
      </rPr>
      <t xml:space="preserve"> PRZEDKLINICZNE</t>
    </r>
  </si>
  <si>
    <t xml:space="preserve">Anatomia </t>
  </si>
  <si>
    <t xml:space="preserve">Egzamin </t>
  </si>
  <si>
    <t>O</t>
  </si>
  <si>
    <t xml:space="preserve">Biochemia z elementami chemii
</t>
  </si>
  <si>
    <t>Zal. na ocenę</t>
  </si>
  <si>
    <t xml:space="preserve">Biologia i mikrobiologia
</t>
  </si>
  <si>
    <r>
      <rPr>
        <b/>
        <sz val="10"/>
        <rFont val="Times New Roman"/>
        <family val="1"/>
        <charset val="238"/>
      </rPr>
      <t xml:space="preserve">B. moduł  – Nauki  społeczne </t>
    </r>
    <r>
      <rPr>
        <b/>
        <sz val="8"/>
        <rFont val="Times New Roman"/>
        <family val="1"/>
        <charset val="238"/>
      </rPr>
      <t>I HUMANIZM W RATOWNICTWIE MEDYCZNYM</t>
    </r>
  </si>
  <si>
    <t xml:space="preserve">Dydaktyka medyczna </t>
  </si>
  <si>
    <t>Zdrowie publiczne</t>
  </si>
  <si>
    <t>Język angielski</t>
  </si>
  <si>
    <t>Prawo medyczne</t>
  </si>
  <si>
    <t>Socjologia medycyny</t>
  </si>
  <si>
    <t>Psychologia</t>
  </si>
  <si>
    <t xml:space="preserve">Język migowy </t>
  </si>
  <si>
    <t>O/F</t>
  </si>
  <si>
    <t xml:space="preserve">C. moduł  – nauki kliniczne </t>
  </si>
  <si>
    <t>Podstawowe zabiegi medyczne</t>
  </si>
  <si>
    <t xml:space="preserve">Zal. na ocenę
</t>
  </si>
  <si>
    <t>E. moduł oferta Własna uczelni</t>
  </si>
  <si>
    <t>Pierwsza pomoc</t>
  </si>
  <si>
    <t>Egzamin</t>
  </si>
  <si>
    <t xml:space="preserve">Profilaktyka PTSD
lub
Prawa człowieka w sytuacjach nadzwyczajnych w oparciu o dokumenty międzynarodowego prawa humanitarnego  
</t>
  </si>
  <si>
    <t xml:space="preserve">Przysposobienie biblioteczne </t>
  </si>
  <si>
    <t>Zal.</t>
  </si>
  <si>
    <t xml:space="preserve">Szkolenie ogólne w zakresie BHP </t>
  </si>
  <si>
    <t xml:space="preserve">Zal. </t>
  </si>
  <si>
    <t xml:space="preserve">RAZEM </t>
  </si>
  <si>
    <t>SEMESTR II</t>
  </si>
  <si>
    <r>
      <rPr>
        <sz val="10"/>
        <rFont val="Arial"/>
        <family val="2"/>
        <charset val="238"/>
      </rPr>
      <t>A</t>
    </r>
    <r>
      <rPr>
        <b/>
        <sz val="10"/>
        <rFont val="Times New Roman"/>
        <family val="1"/>
        <charset val="238"/>
      </rPr>
      <t>. moduł</t>
    </r>
    <r>
      <rPr>
        <sz val="10"/>
        <rFont val="Arial"/>
        <family val="2"/>
        <charset val="238"/>
      </rPr>
      <t xml:space="preserve">  – </t>
    </r>
    <r>
      <rPr>
        <b/>
        <sz val="10"/>
        <rFont val="Times New Roman"/>
        <family val="1"/>
        <charset val="238"/>
      </rPr>
      <t>Nauki Podstawowe</t>
    </r>
  </si>
  <si>
    <t>Biofizyka</t>
  </si>
  <si>
    <t>Fizjologia z elementami fizjologii klinicznej</t>
  </si>
  <si>
    <t>Informatyka i biostatystyka</t>
  </si>
  <si>
    <t>Farmakologia z toksykologią</t>
  </si>
  <si>
    <t xml:space="preserve">Zal. na ocenę </t>
  </si>
  <si>
    <t>Patologia</t>
  </si>
  <si>
    <t>Etyka zawodowa ratownika medycznego</t>
  </si>
  <si>
    <t>Ekonomia i zarządzanie w ochronie zdrowia</t>
  </si>
  <si>
    <t>Współpraca i komunikacja w zespole</t>
  </si>
  <si>
    <t xml:space="preserve">Choroby zakaźne </t>
  </si>
  <si>
    <t xml:space="preserve">Choroby  wewnętrzne z elementami onkologii </t>
  </si>
  <si>
    <t>Procedury ratunkowe przedszpitalne</t>
  </si>
  <si>
    <t xml:space="preserve">D. Praktyki zawodowe </t>
  </si>
  <si>
    <t>Praktyka asystencka w Szpitalnym Oddziale Ratunkowym – praktyka wakacyjna</t>
  </si>
  <si>
    <t>Oddział psychiatrii – praktyka wakacyjna</t>
  </si>
  <si>
    <t>E. MODUŁ OFERTA WŁASNA UCZELNI</t>
  </si>
  <si>
    <t>Kwalifikowana pierwsza pomoc/ Ratunkowe leczenie obrażeń ciała</t>
  </si>
  <si>
    <t>SEMESTR III</t>
  </si>
  <si>
    <t>Praktyka śródroczna</t>
  </si>
  <si>
    <t xml:space="preserve">Praktyka wakacyjna
</t>
  </si>
  <si>
    <t>Medyczne czynności ratunkowe</t>
  </si>
  <si>
    <t>Techniki zabiegów medycznych</t>
  </si>
  <si>
    <t>Toksykologia kliniczna</t>
  </si>
  <si>
    <t>Procedury ratunkowe wewnątrzszpitalne</t>
  </si>
  <si>
    <t>Medycyna ratunkowa</t>
  </si>
  <si>
    <t>Oddział chorób wewnętrznych – praktyka śródroczna</t>
  </si>
  <si>
    <t>SOR – praktyka śródroczna</t>
  </si>
  <si>
    <t xml:space="preserve">Dyspozytornia medyczna </t>
  </si>
  <si>
    <t>SEMESTR IV</t>
  </si>
  <si>
    <t xml:space="preserve">
Symbol i nazwa modułu kształcenia
</t>
  </si>
  <si>
    <t xml:space="preserve">Praktyka śródroczna
</t>
  </si>
  <si>
    <t xml:space="preserve">Razem ECTS  dla modułu
</t>
  </si>
  <si>
    <t>Zajęcia sprawnościowe z elementami ratownictwa specjalistycznego</t>
  </si>
  <si>
    <t>Ortopedia i traumatologia narządu ruchu</t>
  </si>
  <si>
    <t>Pediatria</t>
  </si>
  <si>
    <t>Ginekologia i położnictwo</t>
  </si>
  <si>
    <t>Intensywna terapia</t>
  </si>
  <si>
    <t>W Zespołach Ratownictwa Medycznego – praktyka wakacyjna</t>
  </si>
  <si>
    <t>W oddziale anestezjologii i intensywnej terapii – praktyka wakacyjna</t>
  </si>
  <si>
    <t>Blok operacyjny</t>
  </si>
  <si>
    <t xml:space="preserve">Radiologia </t>
  </si>
  <si>
    <t>SEMESTR V</t>
  </si>
  <si>
    <t xml:space="preserve">Badania naukowe w ratownictwie medycznym </t>
  </si>
  <si>
    <t xml:space="preserve">Neurologia </t>
  </si>
  <si>
    <t>Psychiatria</t>
  </si>
  <si>
    <t xml:space="preserve">Chirurgia </t>
  </si>
  <si>
    <t xml:space="preserve">Neurochirurgia </t>
  </si>
  <si>
    <t>Kardiologia</t>
  </si>
  <si>
    <t xml:space="preserve">Laryngologia </t>
  </si>
  <si>
    <t xml:space="preserve">Urologia </t>
  </si>
  <si>
    <t>Zagrożenia epidemiologiczne i szczepienia ochronne</t>
  </si>
  <si>
    <t>Oddział pediatrii – praktyka śródroczna</t>
  </si>
  <si>
    <t>Oddział ortopedyczno-urazowy – praktyka śródroczna</t>
  </si>
  <si>
    <t>W Zespole Ratownictwa Medycznego – praktyka śródroczna</t>
  </si>
  <si>
    <t>Oddział neurologii z podddziałem udarowym – praktyka śródroczna</t>
  </si>
  <si>
    <t xml:space="preserve">Seminarium </t>
  </si>
  <si>
    <t>SEMESTR VI</t>
  </si>
  <si>
    <t>Badania naukowe w ratownictwie medycznym</t>
  </si>
  <si>
    <t xml:space="preserve">Medycyna katastrof </t>
  </si>
  <si>
    <t xml:space="preserve">Medycyna sądowa </t>
  </si>
  <si>
    <t xml:space="preserve">Choroby tropikalne </t>
  </si>
  <si>
    <t xml:space="preserve">Medycyna taktyczna </t>
  </si>
  <si>
    <t>Przygotowanie do egzaminu dyplomowego</t>
  </si>
  <si>
    <t xml:space="preserve">Okulistyka </t>
  </si>
  <si>
    <t>Oddział kardiologii</t>
  </si>
  <si>
    <t>Oddział ginekologii i położnictwa</t>
  </si>
  <si>
    <t>Oddział chirurgii ogólnej</t>
  </si>
  <si>
    <t>Farmakologia w praktyce ratownika medycznego/ leczenie bólu w praktyce ratownika medycznego</t>
  </si>
  <si>
    <t xml:space="preserve">Zatrucia pokarmowe/higiena z epidemiologią </t>
  </si>
  <si>
    <t xml:space="preserve">Geriatria/Prawa i obowiązki pacjenta </t>
  </si>
  <si>
    <t>Profilaktyka zachowań samobójczych/Propedeutyka zdrowia publicznego</t>
  </si>
  <si>
    <t>Komunikacja interpersonalna/zdrowie środowiskowe dla ratowników medycznych</t>
  </si>
  <si>
    <t>Seminarium</t>
  </si>
  <si>
    <t>Rok studiów</t>
  </si>
  <si>
    <t>Semestr</t>
  </si>
  <si>
    <t>GODZINY
RAZEM</t>
  </si>
  <si>
    <t>ECTS
RAZEM</t>
  </si>
  <si>
    <t>1.</t>
  </si>
  <si>
    <t>I</t>
  </si>
  <si>
    <t>2.</t>
  </si>
  <si>
    <t>II</t>
  </si>
  <si>
    <t>3.</t>
  </si>
  <si>
    <t>III</t>
  </si>
  <si>
    <t>4.</t>
  </si>
  <si>
    <t>IV</t>
  </si>
  <si>
    <t>5.</t>
  </si>
  <si>
    <t>V</t>
  </si>
  <si>
    <t>6.</t>
  </si>
  <si>
    <t>VI</t>
  </si>
  <si>
    <t>Suma</t>
  </si>
  <si>
    <t>Lp.</t>
  </si>
  <si>
    <t>Nazwa przedmiotu/grupy zajęć</t>
  </si>
  <si>
    <t>Liczba punktów
ECTS</t>
  </si>
  <si>
    <t>Punkty ECTS
za praktykę
Zawodową</t>
  </si>
  <si>
    <t>Liczba godzin realizowanych 
z bezpośrednim udziałem nauczyciela akademickiego
Lub innej osoby prowadzącej zajęcia</t>
  </si>
  <si>
    <t xml:space="preserve"> 
Praktyka zawodowa</t>
  </si>
  <si>
    <t>ogółem zajęcia
 dydaktyczne</t>
  </si>
  <si>
    <t>wykład</t>
  </si>
  <si>
    <t>ćwiczenia/
Seminaria</t>
  </si>
  <si>
    <t>samokształcenie</t>
  </si>
  <si>
    <t>Liczba punktów ECTS/godz. dyd. w planie studiów</t>
  </si>
  <si>
    <t>Grupa treści</t>
  </si>
  <si>
    <t>NAUKI PODSTAWOWE</t>
  </si>
  <si>
    <t>Liczba punktów ECTS/godz. Dyd. (ogółem)</t>
  </si>
  <si>
    <t>NAUKI BEHAWIORALNE I SPOŁECZNE</t>
  </si>
  <si>
    <t>NAUKI KLINICZNE</t>
  </si>
  <si>
    <t>MODUŁ OFERTA WŁASNA UCZELNI</t>
  </si>
  <si>
    <t>Liczba punktów ECTS/godz. Dyd. (przedmioty fakultatywne)</t>
  </si>
  <si>
    <t>IV – PRAKTYKA</t>
  </si>
  <si>
    <t>Liczba punktów ECTS/godz. dyd. (praktyka zawodowa)</t>
  </si>
  <si>
    <t>Liczba punktów ECTS/godz. dyd. (przedmioty fakultatywne)</t>
  </si>
  <si>
    <t>Punkty ECTS sumaryczne wskaźniki ilościowe, w tym zajęcia:</t>
  </si>
  <si>
    <t>Liczba</t>
  </si>
  <si>
    <t>%</t>
  </si>
  <si>
    <t>Ogółem - plan studiów</t>
  </si>
  <si>
    <t>wymagające bezpośredniego udziału nauczyciela akademickiego
Lub innych osób prowadzących zajęcia</t>
  </si>
  <si>
    <t>ogólnouczelniane lub realizowane na innym kierunku</t>
  </si>
  <si>
    <t>-</t>
  </si>
  <si>
    <t>wymiar zajęć praktycznych</t>
  </si>
  <si>
    <t>zajęcia z wychowania fizycznego</t>
  </si>
  <si>
    <t>zajęcia z języka obcego</t>
  </si>
  <si>
    <t>zajęcia kształtujące umiejętności praktyczne (dotyczy profilu praktycznego)</t>
  </si>
  <si>
    <t>zajęcia związane z prowadzoną w uczelni działalnością naukową w dyscyplinie/ach, do których przyporządkowano kierunek studiów (dotyczy profilu ogólnoakademickiego)</t>
  </si>
  <si>
    <t>Procentowy udział pkt ECTS dla każdej z dyscyplin naukowych
W łącznej liczbie punktów ECTS</t>
  </si>
  <si>
    <t>nauki o zdrowiu</t>
  </si>
  <si>
    <t>nauki medyczne</t>
  </si>
  <si>
    <t>Ogółem:</t>
  </si>
  <si>
    <t>Nazwa</t>
  </si>
  <si>
    <t>ECTS</t>
  </si>
  <si>
    <t xml:space="preserve">Praktyka wakacyjna </t>
  </si>
  <si>
    <t xml:space="preserve">Szpitalny Oddział Ratunkowy (SOR) </t>
  </si>
  <si>
    <t xml:space="preserve">168 godzin </t>
  </si>
  <si>
    <t>Oddział chorób wewnętrznych</t>
  </si>
  <si>
    <t>50 godzin</t>
  </si>
  <si>
    <t xml:space="preserve">100 godzin </t>
  </si>
  <si>
    <t xml:space="preserve">Zespół Ratownictwa Medycznego </t>
  </si>
  <si>
    <t>168 godzin</t>
  </si>
  <si>
    <t xml:space="preserve">Oddział anestezjologii i intensywnej terapii </t>
  </si>
  <si>
    <t>164 godzin</t>
  </si>
  <si>
    <t>Oddział pediatrii</t>
  </si>
  <si>
    <t xml:space="preserve">Oddział chirurgii </t>
  </si>
  <si>
    <t>60 godzin</t>
  </si>
  <si>
    <t xml:space="preserve">Oddział ortopedyczno-urazowy </t>
  </si>
  <si>
    <t>Oddział neurologii</t>
  </si>
  <si>
    <t>460 godz.</t>
  </si>
  <si>
    <t>18 ECTS</t>
  </si>
  <si>
    <t>500 godz.</t>
  </si>
  <si>
    <t>18ECTS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</si>
</sst>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alibri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CCCCCC"/>
      </patternFill>
    </fill>
    <fill>
      <patternFill patternType="solid">
        <fgColor rgb="FFD8D8D8"/>
        <bgColor rgb="FFCCCCCC"/>
      </patternFill>
    </fill>
    <fill>
      <patternFill patternType="solid">
        <fgColor rgb="FFFFFFFF"/>
        <bgColor rgb="FFFFFFCC"/>
      </patternFill>
    </fill>
    <fill>
      <patternFill patternType="solid">
        <fgColor rgb="FFCCCCCC"/>
        <bgColor rgb="FFD8D8D8"/>
      </patternFill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  <xf numFmtId="10" fontId="5" fillId="0" borderId="4" xfId="0" applyNumberFormat="1" applyFont="1" applyBorder="1" applyAlignment="1">
      <alignment horizontal="center" vertical="center"/>
    </xf>
    <xf numFmtId="10" fontId="0" fillId="0" borderId="0" xfId="0" applyNumberFormat="1"/>
    <xf numFmtId="0" fontId="5" fillId="0" borderId="4" xfId="0" applyFont="1" applyBorder="1" applyAlignment="1">
      <alignment horizontal="justify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8D8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5"/>
  <sheetViews>
    <sheetView tabSelected="1" topLeftCell="A7" zoomScaleNormal="100" workbookViewId="0">
      <selection activeCell="B115" sqref="B115"/>
    </sheetView>
  </sheetViews>
  <sheetFormatPr defaultColWidth="11.5546875" defaultRowHeight="12.75" customHeight="1" x14ac:dyDescent="0.25"/>
  <cols>
    <col min="1" max="1" width="4" style="9" customWidth="1"/>
    <col min="2" max="2" width="65.77734375" style="9" customWidth="1"/>
    <col min="3" max="3" width="13.77734375" style="9" customWidth="1"/>
    <col min="4" max="4" width="14.33203125" style="9" customWidth="1"/>
    <col min="5" max="5" width="12.88671875" style="9" customWidth="1"/>
    <col min="6" max="6" width="12.44140625" style="9" customWidth="1"/>
    <col min="7" max="7" width="14.6640625" style="9" customWidth="1"/>
    <col min="8" max="8" width="9.44140625" style="9" customWidth="1"/>
    <col min="9" max="9" width="12.6640625" style="9" customWidth="1"/>
    <col min="10" max="10" width="20.33203125" style="9" customWidth="1"/>
    <col min="11" max="11" width="9.33203125" style="9" customWidth="1"/>
    <col min="12" max="12" width="13.33203125" style="9" customWidth="1"/>
    <col min="13" max="13" width="9.33203125" style="9" customWidth="1"/>
    <col min="14" max="14" width="16.44140625" style="9" customWidth="1"/>
    <col min="15" max="15" width="4.33203125" style="9" customWidth="1"/>
    <col min="16" max="16384" width="11.5546875" style="9"/>
  </cols>
  <sheetData>
    <row r="1" spans="1:15" ht="13.2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20.399999999999999" x14ac:dyDescent="0.25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2" t="s">
        <v>9</v>
      </c>
      <c r="J2" s="11" t="s">
        <v>10</v>
      </c>
      <c r="K2" s="12" t="s">
        <v>11</v>
      </c>
      <c r="L2" s="12" t="s">
        <v>12</v>
      </c>
      <c r="M2" s="11" t="s">
        <v>8</v>
      </c>
      <c r="N2" s="11" t="s">
        <v>13</v>
      </c>
      <c r="O2" s="11" t="s">
        <v>14</v>
      </c>
    </row>
    <row r="3" spans="1:15" ht="13.2" x14ac:dyDescent="0.25">
      <c r="A3" s="13"/>
      <c r="B3" s="14" t="s">
        <v>15</v>
      </c>
      <c r="C3" s="15">
        <f>C4+C5+C6</f>
        <v>110</v>
      </c>
      <c r="D3" s="15">
        <f>D4+D5+D6</f>
        <v>40</v>
      </c>
      <c r="E3" s="15">
        <f>E4+E5+E6</f>
        <v>70</v>
      </c>
      <c r="F3" s="15"/>
      <c r="G3" s="15"/>
      <c r="H3" s="15">
        <f>H4+H5+H6</f>
        <v>7</v>
      </c>
      <c r="I3" s="15"/>
      <c r="J3" s="15"/>
      <c r="K3" s="15"/>
      <c r="L3" s="15"/>
      <c r="M3" s="15"/>
      <c r="N3" s="15">
        <f>H3+K3+M3</f>
        <v>7</v>
      </c>
      <c r="O3" s="15"/>
    </row>
    <row r="4" spans="1:15" ht="13.2" x14ac:dyDescent="0.25">
      <c r="A4" s="11">
        <v>1</v>
      </c>
      <c r="B4" s="16" t="s">
        <v>16</v>
      </c>
      <c r="C4" s="11">
        <f>D4+E4+F4+G4</f>
        <v>50</v>
      </c>
      <c r="D4" s="11">
        <v>20</v>
      </c>
      <c r="E4" s="11">
        <v>30</v>
      </c>
      <c r="F4" s="11"/>
      <c r="G4" s="11"/>
      <c r="H4" s="11">
        <v>3</v>
      </c>
      <c r="I4" s="16" t="s">
        <v>17</v>
      </c>
      <c r="J4" s="16"/>
      <c r="K4" s="16"/>
      <c r="L4" s="16"/>
      <c r="M4" s="16"/>
      <c r="N4" s="17"/>
      <c r="O4" s="11" t="s">
        <v>18</v>
      </c>
    </row>
    <row r="5" spans="1:15" ht="20.399999999999999" x14ac:dyDescent="0.25">
      <c r="A5" s="11">
        <v>2</v>
      </c>
      <c r="B5" s="18" t="s">
        <v>19</v>
      </c>
      <c r="C5" s="11">
        <f>D5+E5+F5+G5</f>
        <v>30</v>
      </c>
      <c r="D5" s="11">
        <v>10</v>
      </c>
      <c r="E5" s="11">
        <v>20</v>
      </c>
      <c r="F5" s="11"/>
      <c r="G5" s="11"/>
      <c r="H5" s="11">
        <v>2</v>
      </c>
      <c r="I5" s="16" t="s">
        <v>20</v>
      </c>
      <c r="J5" s="16"/>
      <c r="K5" s="16"/>
      <c r="L5" s="16"/>
      <c r="M5" s="16"/>
      <c r="N5" s="17"/>
      <c r="O5" s="11" t="s">
        <v>18</v>
      </c>
    </row>
    <row r="6" spans="1:15" ht="20.399999999999999" x14ac:dyDescent="0.25">
      <c r="A6" s="11">
        <v>3</v>
      </c>
      <c r="B6" s="18" t="s">
        <v>21</v>
      </c>
      <c r="C6" s="11">
        <f>D6+E6+F6+G6</f>
        <v>30</v>
      </c>
      <c r="D6" s="11">
        <v>10</v>
      </c>
      <c r="E6" s="11">
        <v>20</v>
      </c>
      <c r="F6" s="11"/>
      <c r="G6" s="11"/>
      <c r="H6" s="11">
        <v>2</v>
      </c>
      <c r="I6" s="16" t="s">
        <v>20</v>
      </c>
      <c r="J6" s="16"/>
      <c r="K6" s="16"/>
      <c r="L6" s="16"/>
      <c r="M6" s="16"/>
      <c r="N6" s="17"/>
      <c r="O6" s="11" t="s">
        <v>18</v>
      </c>
    </row>
    <row r="7" spans="1:15" ht="13.2" x14ac:dyDescent="0.25">
      <c r="A7" s="13"/>
      <c r="B7" s="13" t="s">
        <v>22</v>
      </c>
      <c r="C7" s="15">
        <f>C8+C9+C10+C11+C12+C13+C14</f>
        <v>185</v>
      </c>
      <c r="D7" s="15">
        <f>D8+D9+D10+D11+D12+D13+D14</f>
        <v>90</v>
      </c>
      <c r="E7" s="15">
        <f>E8+E9+E10+E11+E12+E13+E14</f>
        <v>95</v>
      </c>
      <c r="F7" s="15"/>
      <c r="G7" s="15"/>
      <c r="H7" s="15">
        <f>H8+H9+H10+H11+H12+H13+H14</f>
        <v>16</v>
      </c>
      <c r="I7" s="13"/>
      <c r="J7" s="15"/>
      <c r="K7" s="15"/>
      <c r="L7" s="15"/>
      <c r="M7" s="15"/>
      <c r="N7" s="15">
        <f>H7+K7+M7</f>
        <v>16</v>
      </c>
      <c r="O7" s="15"/>
    </row>
    <row r="8" spans="1:15" ht="13.2" x14ac:dyDescent="0.25">
      <c r="A8" s="11">
        <v>1</v>
      </c>
      <c r="B8" s="16" t="s">
        <v>23</v>
      </c>
      <c r="C8" s="11">
        <f t="shared" ref="C8:C14" si="0">D8+E8+F8+G8</f>
        <v>20</v>
      </c>
      <c r="D8" s="11">
        <v>10</v>
      </c>
      <c r="E8" s="11">
        <v>10</v>
      </c>
      <c r="F8" s="11"/>
      <c r="G8" s="11"/>
      <c r="H8" s="11">
        <v>2</v>
      </c>
      <c r="I8" s="16" t="s">
        <v>20</v>
      </c>
      <c r="J8" s="16"/>
      <c r="K8" s="16"/>
      <c r="L8" s="16"/>
      <c r="M8" s="16"/>
      <c r="N8" s="17"/>
      <c r="O8" s="11" t="s">
        <v>18</v>
      </c>
    </row>
    <row r="9" spans="1:15" ht="13.2" x14ac:dyDescent="0.25">
      <c r="A9" s="11">
        <v>2</v>
      </c>
      <c r="B9" s="16" t="s">
        <v>24</v>
      </c>
      <c r="C9" s="11">
        <f t="shared" si="0"/>
        <v>40</v>
      </c>
      <c r="D9" s="11">
        <v>20</v>
      </c>
      <c r="E9" s="11">
        <v>20</v>
      </c>
      <c r="F9" s="11"/>
      <c r="G9" s="11"/>
      <c r="H9" s="11">
        <v>3</v>
      </c>
      <c r="I9" s="16" t="s">
        <v>17</v>
      </c>
      <c r="J9" s="16"/>
      <c r="K9" s="16"/>
      <c r="L9" s="16"/>
      <c r="M9" s="16"/>
      <c r="N9" s="17"/>
      <c r="O9" s="11" t="s">
        <v>18</v>
      </c>
    </row>
    <row r="10" spans="1:15" ht="13.2" x14ac:dyDescent="0.25">
      <c r="A10" s="11">
        <v>3</v>
      </c>
      <c r="B10" s="16" t="s">
        <v>25</v>
      </c>
      <c r="C10" s="11">
        <f t="shared" si="0"/>
        <v>30</v>
      </c>
      <c r="D10" s="11"/>
      <c r="E10" s="11">
        <v>30</v>
      </c>
      <c r="F10" s="11"/>
      <c r="G10" s="11"/>
      <c r="H10" s="11">
        <v>2</v>
      </c>
      <c r="I10" s="16" t="s">
        <v>20</v>
      </c>
      <c r="J10" s="16"/>
      <c r="K10" s="16"/>
      <c r="L10" s="16"/>
      <c r="M10" s="16"/>
      <c r="N10" s="17"/>
      <c r="O10" s="11" t="s">
        <v>18</v>
      </c>
    </row>
    <row r="11" spans="1:15" ht="13.2" x14ac:dyDescent="0.25">
      <c r="A11" s="11">
        <v>4</v>
      </c>
      <c r="B11" s="16" t="s">
        <v>26</v>
      </c>
      <c r="C11" s="11">
        <f t="shared" si="0"/>
        <v>30</v>
      </c>
      <c r="D11" s="11">
        <v>30</v>
      </c>
      <c r="E11" s="11"/>
      <c r="F11" s="11"/>
      <c r="G11" s="11"/>
      <c r="H11" s="11">
        <v>2</v>
      </c>
      <c r="I11" s="16" t="s">
        <v>20</v>
      </c>
      <c r="J11" s="16"/>
      <c r="K11" s="16"/>
      <c r="L11" s="16"/>
      <c r="M11" s="16"/>
      <c r="N11" s="17"/>
      <c r="O11" s="11" t="s">
        <v>18</v>
      </c>
    </row>
    <row r="12" spans="1:15" ht="13.2" x14ac:dyDescent="0.25">
      <c r="A12" s="11">
        <v>5</v>
      </c>
      <c r="B12" s="16" t="s">
        <v>27</v>
      </c>
      <c r="C12" s="11">
        <f t="shared" si="0"/>
        <v>20</v>
      </c>
      <c r="D12" s="11">
        <v>20</v>
      </c>
      <c r="E12" s="11"/>
      <c r="F12" s="11"/>
      <c r="G12" s="11"/>
      <c r="H12" s="11">
        <v>3</v>
      </c>
      <c r="I12" s="16" t="s">
        <v>20</v>
      </c>
      <c r="J12" s="16"/>
      <c r="K12" s="16"/>
      <c r="L12" s="16"/>
      <c r="M12" s="16"/>
      <c r="N12" s="17"/>
      <c r="O12" s="11" t="s">
        <v>18</v>
      </c>
    </row>
    <row r="13" spans="1:15" ht="13.2" x14ac:dyDescent="0.25">
      <c r="A13" s="11">
        <v>6</v>
      </c>
      <c r="B13" s="16" t="s">
        <v>28</v>
      </c>
      <c r="C13" s="11">
        <f t="shared" si="0"/>
        <v>20</v>
      </c>
      <c r="D13" s="11">
        <v>10</v>
      </c>
      <c r="E13" s="11">
        <v>10</v>
      </c>
      <c r="F13" s="11"/>
      <c r="G13" s="11"/>
      <c r="H13" s="11">
        <v>3</v>
      </c>
      <c r="I13" s="16" t="s">
        <v>20</v>
      </c>
      <c r="J13" s="16"/>
      <c r="K13" s="16"/>
      <c r="L13" s="16"/>
      <c r="M13" s="16"/>
      <c r="N13" s="17"/>
      <c r="O13" s="11" t="s">
        <v>18</v>
      </c>
    </row>
    <row r="14" spans="1:15" ht="13.2" x14ac:dyDescent="0.25">
      <c r="A14" s="19">
        <v>7</v>
      </c>
      <c r="B14" s="20" t="s">
        <v>29</v>
      </c>
      <c r="C14" s="11">
        <f t="shared" si="0"/>
        <v>25</v>
      </c>
      <c r="D14" s="19"/>
      <c r="E14" s="19">
        <v>25</v>
      </c>
      <c r="F14" s="21"/>
      <c r="G14" s="21"/>
      <c r="H14" s="19">
        <v>1</v>
      </c>
      <c r="I14" s="20" t="s">
        <v>20</v>
      </c>
      <c r="J14" s="22"/>
      <c r="K14" s="22"/>
      <c r="L14" s="22"/>
      <c r="M14" s="22"/>
      <c r="N14" s="17"/>
      <c r="O14" s="19" t="s">
        <v>30</v>
      </c>
    </row>
    <row r="15" spans="1:15" ht="13.2" x14ac:dyDescent="0.25">
      <c r="A15" s="13"/>
      <c r="B15" s="13" t="s">
        <v>31</v>
      </c>
      <c r="C15" s="15">
        <f>C16</f>
        <v>100</v>
      </c>
      <c r="D15" s="15">
        <f>D16</f>
        <v>20</v>
      </c>
      <c r="E15" s="15">
        <f>E16</f>
        <v>80</v>
      </c>
      <c r="F15" s="15"/>
      <c r="G15" s="15"/>
      <c r="H15" s="15">
        <f>H16</f>
        <v>3</v>
      </c>
      <c r="I15" s="15"/>
      <c r="J15" s="13"/>
      <c r="K15" s="13"/>
      <c r="L15" s="13"/>
      <c r="M15" s="13"/>
      <c r="N15" s="15">
        <f>H15+K15+M15</f>
        <v>3</v>
      </c>
      <c r="O15" s="15"/>
    </row>
    <row r="16" spans="1:15" ht="20.399999999999999" x14ac:dyDescent="0.25">
      <c r="A16" s="11">
        <v>1</v>
      </c>
      <c r="B16" s="16" t="s">
        <v>32</v>
      </c>
      <c r="C16" s="11">
        <f>D16+E16+F16+G16</f>
        <v>100</v>
      </c>
      <c r="D16" s="11">
        <v>20</v>
      </c>
      <c r="E16" s="11">
        <v>80</v>
      </c>
      <c r="F16" s="11"/>
      <c r="G16" s="11"/>
      <c r="H16" s="11">
        <v>3</v>
      </c>
      <c r="I16" s="18" t="s">
        <v>33</v>
      </c>
      <c r="J16" s="16"/>
      <c r="K16" s="16"/>
      <c r="L16" s="16"/>
      <c r="M16" s="16"/>
      <c r="N16" s="17"/>
      <c r="O16" s="11" t="s">
        <v>18</v>
      </c>
    </row>
    <row r="17" spans="1:15" ht="13.2" x14ac:dyDescent="0.25">
      <c r="A17" s="23"/>
      <c r="B17" s="13" t="s">
        <v>34</v>
      </c>
      <c r="C17" s="15">
        <f>C18+C19+C21+C22</f>
        <v>51</v>
      </c>
      <c r="D17" s="15">
        <f>D18+D19+D21+D22</f>
        <v>16</v>
      </c>
      <c r="E17" s="15">
        <f>E18+E19+E21+E22</f>
        <v>35</v>
      </c>
      <c r="F17" s="15"/>
      <c r="G17" s="15"/>
      <c r="H17" s="15">
        <f>H18+H19+H21+H22</f>
        <v>3</v>
      </c>
      <c r="I17" s="13"/>
      <c r="J17" s="15"/>
      <c r="K17" s="15"/>
      <c r="L17" s="15"/>
      <c r="M17" s="15"/>
      <c r="N17" s="15">
        <f>H17+K17+M17</f>
        <v>3</v>
      </c>
      <c r="O17" s="15"/>
    </row>
    <row r="18" spans="1:15" ht="13.2" x14ac:dyDescent="0.25">
      <c r="A18" s="11">
        <v>1</v>
      </c>
      <c r="B18" s="16" t="s">
        <v>35</v>
      </c>
      <c r="C18" s="11">
        <f>D18+E18+F18+G18</f>
        <v>25</v>
      </c>
      <c r="D18" s="11">
        <v>10</v>
      </c>
      <c r="E18" s="11">
        <v>15</v>
      </c>
      <c r="F18" s="24"/>
      <c r="G18" s="24"/>
      <c r="H18" s="11">
        <v>2</v>
      </c>
      <c r="I18" s="16" t="s">
        <v>36</v>
      </c>
      <c r="J18" s="25"/>
      <c r="K18" s="25"/>
      <c r="L18" s="25"/>
      <c r="M18" s="25"/>
      <c r="N18" s="17"/>
      <c r="O18" s="11" t="s">
        <v>18</v>
      </c>
    </row>
    <row r="19" spans="1:15" ht="51" x14ac:dyDescent="0.25">
      <c r="A19" s="11">
        <v>2</v>
      </c>
      <c r="B19" s="18" t="s">
        <v>37</v>
      </c>
      <c r="C19" s="11">
        <f>D19+E19+F19+G19</f>
        <v>20</v>
      </c>
      <c r="D19" s="11"/>
      <c r="E19" s="11">
        <v>20</v>
      </c>
      <c r="F19" s="24"/>
      <c r="G19" s="24"/>
      <c r="H19" s="11">
        <v>1</v>
      </c>
      <c r="I19" s="18" t="s">
        <v>33</v>
      </c>
      <c r="J19" s="25"/>
      <c r="K19" s="25"/>
      <c r="L19" s="25"/>
      <c r="M19" s="25"/>
      <c r="N19" s="17"/>
      <c r="O19" s="11" t="s">
        <v>30</v>
      </c>
    </row>
    <row r="20" spans="1:15" ht="13.2" x14ac:dyDescent="0.25">
      <c r="A20" s="11"/>
      <c r="B20" s="16"/>
      <c r="C20" s="11"/>
      <c r="D20" s="11"/>
      <c r="E20" s="11"/>
      <c r="F20" s="24"/>
      <c r="G20" s="24"/>
      <c r="H20" s="11"/>
      <c r="I20" s="16"/>
      <c r="J20" s="25"/>
      <c r="K20" s="25"/>
      <c r="L20" s="25"/>
      <c r="M20" s="25"/>
      <c r="N20" s="17"/>
      <c r="O20" s="24"/>
    </row>
    <row r="21" spans="1:15" ht="13.2" x14ac:dyDescent="0.25">
      <c r="A21" s="11">
        <v>4</v>
      </c>
      <c r="B21" s="16" t="s">
        <v>38</v>
      </c>
      <c r="C21" s="11">
        <f>D21+E21+F21+G21</f>
        <v>2</v>
      </c>
      <c r="D21" s="11">
        <v>2</v>
      </c>
      <c r="E21" s="11"/>
      <c r="F21" s="24"/>
      <c r="G21" s="24"/>
      <c r="H21" s="11"/>
      <c r="I21" s="16" t="s">
        <v>39</v>
      </c>
      <c r="J21" s="25"/>
      <c r="K21" s="25"/>
      <c r="L21" s="25"/>
      <c r="M21" s="25"/>
      <c r="N21" s="17"/>
      <c r="O21" s="11" t="s">
        <v>18</v>
      </c>
    </row>
    <row r="22" spans="1:15" ht="13.2" x14ac:dyDescent="0.25">
      <c r="A22" s="11">
        <v>5</v>
      </c>
      <c r="B22" s="16" t="s">
        <v>40</v>
      </c>
      <c r="C22" s="11">
        <f>D22+E22+F22+G22</f>
        <v>4</v>
      </c>
      <c r="D22" s="11">
        <v>4</v>
      </c>
      <c r="E22" s="11"/>
      <c r="F22" s="24"/>
      <c r="G22" s="24"/>
      <c r="H22" s="24"/>
      <c r="I22" s="16" t="s">
        <v>41</v>
      </c>
      <c r="J22" s="25"/>
      <c r="K22" s="25"/>
      <c r="L22" s="25"/>
      <c r="M22" s="25"/>
      <c r="N22" s="17"/>
      <c r="O22" s="11" t="s">
        <v>18</v>
      </c>
    </row>
    <row r="23" spans="1:15" ht="13.2" x14ac:dyDescent="0.25">
      <c r="A23" s="26">
        <v>6</v>
      </c>
      <c r="B23" s="27" t="s">
        <v>42</v>
      </c>
      <c r="C23" s="28">
        <f>C3+C7+C15+C17</f>
        <v>446</v>
      </c>
      <c r="D23" s="28">
        <f>D3+D7+D15+D17</f>
        <v>166</v>
      </c>
      <c r="E23" s="28">
        <f>E3+E7+E15+E17</f>
        <v>280</v>
      </c>
      <c r="F23" s="28"/>
      <c r="G23" s="28"/>
      <c r="H23" s="28">
        <f>H3+H7+H15+H17</f>
        <v>29</v>
      </c>
      <c r="I23" s="29"/>
      <c r="J23" s="29"/>
      <c r="K23" s="29"/>
      <c r="L23" s="29"/>
      <c r="M23" s="29"/>
      <c r="N23" s="15">
        <f>H23+K23+M23</f>
        <v>29</v>
      </c>
      <c r="O23" s="28"/>
    </row>
    <row r="25" spans="1:15" ht="13.2" x14ac:dyDescent="0.25">
      <c r="A25" s="8" t="s">
        <v>43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ht="20.399999999999999" x14ac:dyDescent="0.25">
      <c r="A26" s="11" t="s">
        <v>1</v>
      </c>
      <c r="B26" s="12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1" t="s">
        <v>7</v>
      </c>
      <c r="H26" s="11" t="s">
        <v>8</v>
      </c>
      <c r="I26" s="12" t="s">
        <v>9</v>
      </c>
      <c r="J26" s="11" t="s">
        <v>10</v>
      </c>
      <c r="K26" s="12" t="s">
        <v>11</v>
      </c>
      <c r="L26" s="12" t="s">
        <v>12</v>
      </c>
      <c r="M26" s="11" t="s">
        <v>8</v>
      </c>
      <c r="N26" s="11" t="s">
        <v>13</v>
      </c>
      <c r="O26" s="11" t="s">
        <v>14</v>
      </c>
    </row>
    <row r="27" spans="1:15" ht="13.2" x14ac:dyDescent="0.25">
      <c r="A27" s="13"/>
      <c r="B27" s="30" t="s">
        <v>44</v>
      </c>
      <c r="C27" s="15">
        <f>C28+C29+C30+C31+C32</f>
        <v>140</v>
      </c>
      <c r="D27" s="15">
        <f>D28+D29+D30+D31+D32</f>
        <v>60</v>
      </c>
      <c r="E27" s="15">
        <f>E28+E29+E30+E31+E32</f>
        <v>80</v>
      </c>
      <c r="F27" s="15"/>
      <c r="G27" s="15"/>
      <c r="H27" s="15">
        <f>H28+H29+H30+H31+H32</f>
        <v>9</v>
      </c>
      <c r="I27" s="15"/>
      <c r="J27" s="15"/>
      <c r="K27" s="15"/>
      <c r="L27" s="15"/>
      <c r="M27" s="15"/>
      <c r="N27" s="15">
        <f>H27+K27+M27</f>
        <v>9</v>
      </c>
      <c r="O27" s="15"/>
    </row>
    <row r="28" spans="1:15" ht="13.2" x14ac:dyDescent="0.25">
      <c r="A28" s="11">
        <v>1</v>
      </c>
      <c r="B28" s="16" t="s">
        <v>45</v>
      </c>
      <c r="C28" s="11">
        <f>D28+E28+F28+G28</f>
        <v>20</v>
      </c>
      <c r="D28" s="11">
        <v>10</v>
      </c>
      <c r="E28" s="11">
        <v>10</v>
      </c>
      <c r="F28" s="11"/>
      <c r="G28" s="11"/>
      <c r="H28" s="11">
        <v>1</v>
      </c>
      <c r="I28" s="16" t="s">
        <v>20</v>
      </c>
      <c r="J28" s="16"/>
      <c r="K28" s="16"/>
      <c r="L28" s="16"/>
      <c r="M28" s="16"/>
      <c r="N28" s="17"/>
      <c r="O28" s="11" t="s">
        <v>18</v>
      </c>
    </row>
    <row r="29" spans="1:15" ht="13.2" x14ac:dyDescent="0.25">
      <c r="A29" s="11">
        <v>2</v>
      </c>
      <c r="B29" s="16" t="s">
        <v>46</v>
      </c>
      <c r="C29" s="11">
        <f>D29+E29+F29+G29</f>
        <v>30</v>
      </c>
      <c r="D29" s="11">
        <v>10</v>
      </c>
      <c r="E29" s="11">
        <v>20</v>
      </c>
      <c r="F29" s="11"/>
      <c r="G29" s="11"/>
      <c r="H29" s="11">
        <v>3</v>
      </c>
      <c r="I29" s="16" t="s">
        <v>17</v>
      </c>
      <c r="J29" s="11"/>
      <c r="K29" s="11"/>
      <c r="L29" s="11"/>
      <c r="M29" s="11"/>
      <c r="N29" s="17"/>
      <c r="O29" s="11" t="s">
        <v>18</v>
      </c>
    </row>
    <row r="30" spans="1:15" ht="13.2" x14ac:dyDescent="0.25">
      <c r="A30" s="11">
        <v>3</v>
      </c>
      <c r="B30" s="16" t="s">
        <v>47</v>
      </c>
      <c r="C30" s="11">
        <f>D30+E30+F30+G30</f>
        <v>20</v>
      </c>
      <c r="D30" s="11">
        <v>10</v>
      </c>
      <c r="E30" s="11">
        <v>10</v>
      </c>
      <c r="F30" s="11"/>
      <c r="G30" s="11"/>
      <c r="H30" s="11">
        <v>1</v>
      </c>
      <c r="I30" s="16" t="s">
        <v>20</v>
      </c>
      <c r="J30" s="11"/>
      <c r="K30" s="11"/>
      <c r="L30" s="11"/>
      <c r="M30" s="11"/>
      <c r="N30" s="17"/>
      <c r="O30" s="11" t="s">
        <v>18</v>
      </c>
    </row>
    <row r="31" spans="1:15" ht="13.2" x14ac:dyDescent="0.25">
      <c r="A31" s="11">
        <v>4</v>
      </c>
      <c r="B31" s="16" t="s">
        <v>48</v>
      </c>
      <c r="C31" s="11">
        <f>D31+E31+F31+G31</f>
        <v>40</v>
      </c>
      <c r="D31" s="11">
        <v>20</v>
      </c>
      <c r="E31" s="11">
        <v>20</v>
      </c>
      <c r="F31" s="11"/>
      <c r="G31" s="11"/>
      <c r="H31" s="11">
        <v>2</v>
      </c>
      <c r="I31" s="16" t="s">
        <v>49</v>
      </c>
      <c r="J31" s="11"/>
      <c r="K31" s="11"/>
      <c r="L31" s="11"/>
      <c r="M31" s="11"/>
      <c r="N31" s="17"/>
      <c r="O31" s="11" t="s">
        <v>18</v>
      </c>
    </row>
    <row r="32" spans="1:15" ht="13.2" x14ac:dyDescent="0.25">
      <c r="A32" s="11">
        <v>5</v>
      </c>
      <c r="B32" s="16" t="s">
        <v>50</v>
      </c>
      <c r="C32" s="11">
        <f>D32+E32+F32+G32</f>
        <v>30</v>
      </c>
      <c r="D32" s="11">
        <v>10</v>
      </c>
      <c r="E32" s="11">
        <v>20</v>
      </c>
      <c r="F32" s="11"/>
      <c r="G32" s="11"/>
      <c r="H32" s="11">
        <v>2</v>
      </c>
      <c r="I32" s="16" t="s">
        <v>36</v>
      </c>
      <c r="J32" s="11"/>
      <c r="K32" s="11"/>
      <c r="L32" s="11"/>
      <c r="M32" s="11"/>
      <c r="N32" s="17"/>
      <c r="O32" s="11"/>
    </row>
    <row r="33" spans="1:15" ht="13.2" x14ac:dyDescent="0.25">
      <c r="A33" s="13"/>
      <c r="B33" s="13" t="s">
        <v>22</v>
      </c>
      <c r="C33" s="15">
        <f>C34+C35+C36+C37</f>
        <v>110</v>
      </c>
      <c r="D33" s="15">
        <f>D34+D35+D36+D37</f>
        <v>35</v>
      </c>
      <c r="E33" s="15">
        <f>E34+E35+E36+E37</f>
        <v>75</v>
      </c>
      <c r="F33" s="15"/>
      <c r="G33" s="15"/>
      <c r="H33" s="15">
        <f>H34+H35+H36+H37</f>
        <v>6</v>
      </c>
      <c r="I33" s="13"/>
      <c r="J33" s="15"/>
      <c r="K33" s="15"/>
      <c r="L33" s="15"/>
      <c r="M33" s="15"/>
      <c r="N33" s="15">
        <f>H33+K33+M33</f>
        <v>6</v>
      </c>
      <c r="O33" s="15"/>
    </row>
    <row r="34" spans="1:15" ht="13.2" x14ac:dyDescent="0.25">
      <c r="A34" s="11">
        <v>1</v>
      </c>
      <c r="B34" s="16" t="s">
        <v>51</v>
      </c>
      <c r="C34" s="11">
        <f>D34+E34+F34+G34</f>
        <v>30</v>
      </c>
      <c r="D34" s="11">
        <v>15</v>
      </c>
      <c r="E34" s="11">
        <v>15</v>
      </c>
      <c r="F34" s="11"/>
      <c r="G34" s="11"/>
      <c r="H34" s="11">
        <v>2</v>
      </c>
      <c r="I34" s="16" t="s">
        <v>20</v>
      </c>
      <c r="J34" s="11"/>
      <c r="K34" s="11"/>
      <c r="L34" s="11"/>
      <c r="M34" s="11"/>
      <c r="N34" s="17"/>
      <c r="O34" s="11" t="s">
        <v>18</v>
      </c>
    </row>
    <row r="35" spans="1:15" ht="13.2" x14ac:dyDescent="0.25">
      <c r="A35" s="11">
        <v>2</v>
      </c>
      <c r="B35" s="16" t="s">
        <v>52</v>
      </c>
      <c r="C35" s="11">
        <f>D35+E35+F35+G35</f>
        <v>20</v>
      </c>
      <c r="D35" s="11">
        <v>10</v>
      </c>
      <c r="E35" s="11">
        <v>10</v>
      </c>
      <c r="F35" s="11"/>
      <c r="G35" s="11"/>
      <c r="H35" s="11">
        <v>2</v>
      </c>
      <c r="I35" s="16" t="s">
        <v>20</v>
      </c>
      <c r="J35" s="11"/>
      <c r="K35" s="11"/>
      <c r="L35" s="11"/>
      <c r="M35" s="11"/>
      <c r="N35" s="17"/>
      <c r="O35" s="11" t="s">
        <v>18</v>
      </c>
    </row>
    <row r="36" spans="1:15" ht="13.2" x14ac:dyDescent="0.25">
      <c r="A36" s="11">
        <v>3</v>
      </c>
      <c r="B36" s="16" t="s">
        <v>25</v>
      </c>
      <c r="C36" s="11">
        <f>D36+E36+F36+G36</f>
        <v>30</v>
      </c>
      <c r="D36" s="11"/>
      <c r="E36" s="11">
        <v>30</v>
      </c>
      <c r="F36" s="11"/>
      <c r="G36" s="11"/>
      <c r="H36" s="11">
        <v>1</v>
      </c>
      <c r="I36" s="16" t="s">
        <v>20</v>
      </c>
      <c r="J36" s="11"/>
      <c r="K36" s="11"/>
      <c r="L36" s="11"/>
      <c r="M36" s="11"/>
      <c r="N36" s="17"/>
      <c r="O36" s="11" t="s">
        <v>18</v>
      </c>
    </row>
    <row r="37" spans="1:15" ht="13.2" x14ac:dyDescent="0.25">
      <c r="A37" s="19">
        <v>4</v>
      </c>
      <c r="B37" s="20" t="s">
        <v>53</v>
      </c>
      <c r="C37" s="11">
        <f>D37+E37+F37+G37</f>
        <v>30</v>
      </c>
      <c r="D37" s="19">
        <v>10</v>
      </c>
      <c r="E37" s="19">
        <v>20</v>
      </c>
      <c r="F37" s="19"/>
      <c r="G37" s="19"/>
      <c r="H37" s="19">
        <v>1</v>
      </c>
      <c r="I37" s="20" t="s">
        <v>20</v>
      </c>
      <c r="J37" s="19"/>
      <c r="K37" s="19"/>
      <c r="L37" s="19"/>
      <c r="M37" s="19"/>
      <c r="N37" s="17"/>
      <c r="O37" s="19" t="s">
        <v>18</v>
      </c>
    </row>
    <row r="38" spans="1:15" ht="13.2" x14ac:dyDescent="0.25">
      <c r="A38" s="13"/>
      <c r="B38" s="13" t="s">
        <v>31</v>
      </c>
      <c r="C38" s="15">
        <f>C39+C40+C41+C42</f>
        <v>260</v>
      </c>
      <c r="D38" s="15">
        <f>D39+D40+D41+D42</f>
        <v>75</v>
      </c>
      <c r="E38" s="15">
        <f>E39+E40+E41+E42</f>
        <v>185</v>
      </c>
      <c r="F38" s="15"/>
      <c r="G38" s="15"/>
      <c r="H38" s="15">
        <f>H39+H40+H41+H42</f>
        <v>8</v>
      </c>
      <c r="I38" s="13"/>
      <c r="J38" s="13"/>
      <c r="K38" s="13"/>
      <c r="L38" s="13"/>
      <c r="M38" s="13"/>
      <c r="N38" s="15">
        <f>H38+K38+M38</f>
        <v>8</v>
      </c>
      <c r="O38" s="15"/>
    </row>
    <row r="39" spans="1:15" ht="13.2" x14ac:dyDescent="0.25">
      <c r="A39" s="11">
        <v>1</v>
      </c>
      <c r="B39" s="16" t="s">
        <v>32</v>
      </c>
      <c r="C39" s="11">
        <f>D39+E39+F39+G39</f>
        <v>100</v>
      </c>
      <c r="D39" s="11">
        <v>20</v>
      </c>
      <c r="E39" s="11">
        <v>80</v>
      </c>
      <c r="F39" s="11"/>
      <c r="G39" s="11"/>
      <c r="H39" s="11">
        <v>4</v>
      </c>
      <c r="I39" s="16" t="s">
        <v>20</v>
      </c>
      <c r="J39" s="10"/>
      <c r="K39" s="10"/>
      <c r="L39" s="10"/>
      <c r="M39" s="10"/>
      <c r="N39" s="17"/>
      <c r="O39" s="11" t="s">
        <v>18</v>
      </c>
    </row>
    <row r="40" spans="1:15" ht="13.2" x14ac:dyDescent="0.25">
      <c r="A40" s="11">
        <v>2</v>
      </c>
      <c r="B40" s="16" t="s">
        <v>54</v>
      </c>
      <c r="C40" s="11">
        <f>D40+E40+F40+G40</f>
        <v>30</v>
      </c>
      <c r="D40" s="11">
        <v>20</v>
      </c>
      <c r="E40" s="11">
        <v>10</v>
      </c>
      <c r="F40" s="11"/>
      <c r="G40" s="11"/>
      <c r="H40" s="11">
        <v>1</v>
      </c>
      <c r="I40" s="16" t="s">
        <v>20</v>
      </c>
      <c r="J40" s="10"/>
      <c r="K40" s="10"/>
      <c r="L40" s="10"/>
      <c r="M40" s="10"/>
      <c r="N40" s="17"/>
      <c r="O40" s="11" t="s">
        <v>18</v>
      </c>
    </row>
    <row r="41" spans="1:15" ht="13.2" x14ac:dyDescent="0.25">
      <c r="A41" s="11">
        <v>3</v>
      </c>
      <c r="B41" s="16" t="s">
        <v>55</v>
      </c>
      <c r="C41" s="11">
        <f>D41+E41+F41+G41</f>
        <v>30</v>
      </c>
      <c r="D41" s="11">
        <v>15</v>
      </c>
      <c r="E41" s="11">
        <v>15</v>
      </c>
      <c r="F41" s="11"/>
      <c r="G41" s="11"/>
      <c r="H41" s="11">
        <v>1</v>
      </c>
      <c r="I41" s="16" t="s">
        <v>20</v>
      </c>
      <c r="J41" s="11"/>
      <c r="K41" s="11"/>
      <c r="L41" s="11"/>
      <c r="M41" s="11"/>
      <c r="N41" s="17"/>
      <c r="O41" s="11" t="s">
        <v>18</v>
      </c>
    </row>
    <row r="42" spans="1:15" ht="13.2" x14ac:dyDescent="0.25">
      <c r="A42" s="11">
        <v>4</v>
      </c>
      <c r="B42" s="16" t="s">
        <v>56</v>
      </c>
      <c r="C42" s="11">
        <f>D42+E42+F42+G42</f>
        <v>100</v>
      </c>
      <c r="D42" s="11">
        <v>20</v>
      </c>
      <c r="E42" s="11">
        <v>80</v>
      </c>
      <c r="F42" s="11"/>
      <c r="G42" s="11"/>
      <c r="H42" s="11">
        <v>2</v>
      </c>
      <c r="I42" s="16" t="s">
        <v>20</v>
      </c>
      <c r="J42" s="11"/>
      <c r="K42" s="11"/>
      <c r="L42" s="11"/>
      <c r="M42" s="11"/>
      <c r="N42" s="17"/>
      <c r="O42" s="11" t="s">
        <v>18</v>
      </c>
    </row>
    <row r="43" spans="1:15" ht="13.2" x14ac:dyDescent="0.25">
      <c r="A43" s="31"/>
      <c r="B43" s="13" t="s">
        <v>57</v>
      </c>
      <c r="C43" s="15"/>
      <c r="D43" s="15"/>
      <c r="E43" s="15"/>
      <c r="F43" s="15"/>
      <c r="G43" s="15"/>
      <c r="H43" s="32"/>
      <c r="I43" s="23"/>
      <c r="J43" s="15"/>
      <c r="K43" s="15"/>
      <c r="L43" s="15">
        <f>L44+L45</f>
        <v>186</v>
      </c>
      <c r="M43" s="15">
        <f>M44+M45</f>
        <v>7</v>
      </c>
      <c r="N43" s="15">
        <f>H43+K43+M43</f>
        <v>7</v>
      </c>
      <c r="O43" s="15"/>
    </row>
    <row r="44" spans="1:15" ht="13.2" x14ac:dyDescent="0.25">
      <c r="A44" s="33">
        <v>1</v>
      </c>
      <c r="B44" s="34" t="s">
        <v>58</v>
      </c>
      <c r="C44" s="33"/>
      <c r="D44" s="33"/>
      <c r="E44" s="33"/>
      <c r="F44" s="33"/>
      <c r="G44" s="33"/>
      <c r="H44" s="33"/>
      <c r="I44" s="34"/>
      <c r="J44" s="33"/>
      <c r="K44" s="33"/>
      <c r="L44" s="33">
        <v>156</v>
      </c>
      <c r="M44" s="33">
        <v>6</v>
      </c>
      <c r="N44" s="17"/>
      <c r="O44" s="33" t="s">
        <v>18</v>
      </c>
    </row>
    <row r="45" spans="1:15" ht="13.2" x14ac:dyDescent="0.25">
      <c r="A45" s="33">
        <v>2</v>
      </c>
      <c r="B45" s="34" t="s">
        <v>59</v>
      </c>
      <c r="C45" s="33"/>
      <c r="D45" s="33"/>
      <c r="E45" s="33"/>
      <c r="F45" s="33"/>
      <c r="G45" s="33"/>
      <c r="H45" s="33"/>
      <c r="I45" s="34"/>
      <c r="J45" s="33"/>
      <c r="K45" s="33"/>
      <c r="L45" s="33">
        <v>30</v>
      </c>
      <c r="M45" s="33">
        <v>1</v>
      </c>
      <c r="N45" s="17"/>
      <c r="O45" s="33"/>
    </row>
    <row r="46" spans="1:15" ht="13.2" x14ac:dyDescent="0.25">
      <c r="A46" s="35"/>
      <c r="B46" s="36" t="s">
        <v>60</v>
      </c>
      <c r="C46" s="37">
        <f>C47</f>
        <v>35</v>
      </c>
      <c r="D46" s="37">
        <f>D47</f>
        <v>10</v>
      </c>
      <c r="E46" s="37">
        <f>E47</f>
        <v>25</v>
      </c>
      <c r="F46" s="37"/>
      <c r="G46" s="37"/>
      <c r="H46" s="37">
        <f>H47</f>
        <v>1</v>
      </c>
      <c r="I46" s="38"/>
      <c r="J46" s="37"/>
      <c r="K46" s="37"/>
      <c r="L46" s="37"/>
      <c r="M46" s="37"/>
      <c r="N46" s="15">
        <f>H46+K46+M46</f>
        <v>1</v>
      </c>
      <c r="O46" s="37"/>
    </row>
    <row r="47" spans="1:15" ht="13.2" x14ac:dyDescent="0.25">
      <c r="A47" s="11">
        <v>1</v>
      </c>
      <c r="B47" s="16" t="s">
        <v>61</v>
      </c>
      <c r="C47" s="11">
        <f>D47+E47+F47+G47</f>
        <v>35</v>
      </c>
      <c r="D47" s="11">
        <v>10</v>
      </c>
      <c r="E47" s="11">
        <v>25</v>
      </c>
      <c r="F47" s="11"/>
      <c r="G47" s="11"/>
      <c r="H47" s="11">
        <v>1</v>
      </c>
      <c r="I47" s="16" t="s">
        <v>20</v>
      </c>
      <c r="J47" s="11"/>
      <c r="K47" s="11"/>
      <c r="L47" s="11"/>
      <c r="M47" s="11"/>
      <c r="N47" s="17"/>
      <c r="O47" s="11" t="s">
        <v>30</v>
      </c>
    </row>
    <row r="48" spans="1:15" ht="13.2" x14ac:dyDescent="0.25">
      <c r="A48" s="31"/>
      <c r="B48" s="13"/>
      <c r="C48" s="15"/>
      <c r="D48" s="15"/>
      <c r="E48" s="15"/>
      <c r="F48" s="15"/>
      <c r="G48" s="15"/>
      <c r="H48" s="32"/>
      <c r="I48" s="23"/>
      <c r="J48" s="15"/>
      <c r="K48" s="15"/>
      <c r="L48" s="15"/>
      <c r="M48" s="15"/>
      <c r="N48" s="15">
        <f>H48+K48+M48</f>
        <v>0</v>
      </c>
      <c r="O48" s="15"/>
    </row>
    <row r="49" spans="1:15" ht="13.2" x14ac:dyDescent="0.25">
      <c r="A49" s="11"/>
      <c r="B49" s="16"/>
      <c r="C49" s="11"/>
      <c r="D49" s="11"/>
      <c r="E49" s="11"/>
      <c r="F49" s="11"/>
      <c r="G49" s="11"/>
      <c r="H49" s="11"/>
      <c r="I49" s="16"/>
      <c r="J49" s="11"/>
      <c r="K49" s="11"/>
      <c r="L49" s="11"/>
      <c r="M49" s="11"/>
      <c r="N49" s="17"/>
      <c r="O49" s="11"/>
    </row>
    <row r="50" spans="1:15" ht="13.2" x14ac:dyDescent="0.25">
      <c r="A50" s="39"/>
      <c r="B50" s="40" t="s">
        <v>42</v>
      </c>
      <c r="C50" s="28">
        <f>C46+C38+C33+C27</f>
        <v>545</v>
      </c>
      <c r="D50" s="28">
        <f>D46+D38+D33+D27</f>
        <v>180</v>
      </c>
      <c r="E50" s="28">
        <f>E46+E38+E33+E27</f>
        <v>365</v>
      </c>
      <c r="F50" s="28"/>
      <c r="G50" s="28"/>
      <c r="H50" s="28">
        <f>H46+H38+H33+H27</f>
        <v>24</v>
      </c>
      <c r="I50" s="29"/>
      <c r="J50" s="28"/>
      <c r="K50" s="28"/>
      <c r="L50" s="28">
        <f>L43</f>
        <v>186</v>
      </c>
      <c r="M50" s="28">
        <f>M43</f>
        <v>7</v>
      </c>
      <c r="N50" s="15">
        <f>H50+K50+M50</f>
        <v>31</v>
      </c>
      <c r="O50" s="28"/>
    </row>
    <row r="52" spans="1:15" ht="13.2" x14ac:dyDescent="0.25">
      <c r="A52" s="8" t="s">
        <v>62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ht="20.399999999999999" x14ac:dyDescent="0.25">
      <c r="A53" s="11" t="s">
        <v>1</v>
      </c>
      <c r="B53" s="12" t="s">
        <v>2</v>
      </c>
      <c r="C53" s="11" t="s">
        <v>3</v>
      </c>
      <c r="D53" s="11" t="s">
        <v>4</v>
      </c>
      <c r="E53" s="11" t="s">
        <v>5</v>
      </c>
      <c r="F53" s="11" t="s">
        <v>6</v>
      </c>
      <c r="G53" s="11" t="s">
        <v>7</v>
      </c>
      <c r="H53" s="11" t="s">
        <v>8</v>
      </c>
      <c r="I53" s="12" t="s">
        <v>9</v>
      </c>
      <c r="J53" s="11" t="s">
        <v>63</v>
      </c>
      <c r="K53" s="12" t="s">
        <v>11</v>
      </c>
      <c r="L53" s="12" t="s">
        <v>64</v>
      </c>
      <c r="M53" s="11" t="s">
        <v>8</v>
      </c>
      <c r="N53" s="11" t="s">
        <v>13</v>
      </c>
      <c r="O53" s="11" t="s">
        <v>14</v>
      </c>
    </row>
    <row r="54" spans="1:15" ht="13.2" x14ac:dyDescent="0.25">
      <c r="A54" s="13"/>
      <c r="B54" s="13" t="s">
        <v>22</v>
      </c>
      <c r="C54" s="15">
        <f>C55</f>
        <v>30</v>
      </c>
      <c r="D54" s="15"/>
      <c r="E54" s="15">
        <f>E55</f>
        <v>30</v>
      </c>
      <c r="F54" s="15"/>
      <c r="G54" s="15"/>
      <c r="H54" s="15">
        <f>H55</f>
        <v>1</v>
      </c>
      <c r="I54" s="15"/>
      <c r="J54" s="15"/>
      <c r="K54" s="15"/>
      <c r="L54" s="15"/>
      <c r="M54" s="15"/>
      <c r="N54" s="15">
        <f>H54+K54+M54</f>
        <v>1</v>
      </c>
      <c r="O54" s="15"/>
    </row>
    <row r="55" spans="1:15" ht="13.2" x14ac:dyDescent="0.25">
      <c r="A55" s="11">
        <v>1</v>
      </c>
      <c r="B55" s="16" t="s">
        <v>25</v>
      </c>
      <c r="C55" s="11">
        <f>D55+E55+F55+G55</f>
        <v>30</v>
      </c>
      <c r="D55" s="11"/>
      <c r="E55" s="11">
        <v>30</v>
      </c>
      <c r="F55" s="11"/>
      <c r="G55" s="11"/>
      <c r="H55" s="11">
        <v>1</v>
      </c>
      <c r="I55" s="16" t="s">
        <v>20</v>
      </c>
      <c r="J55" s="11"/>
      <c r="K55" s="11"/>
      <c r="L55" s="11"/>
      <c r="M55" s="11"/>
      <c r="N55" s="17"/>
      <c r="O55" s="11" t="s">
        <v>18</v>
      </c>
    </row>
    <row r="56" spans="1:15" ht="13.2" x14ac:dyDescent="0.25">
      <c r="A56" s="13"/>
      <c r="B56" s="13" t="s">
        <v>31</v>
      </c>
      <c r="C56" s="15">
        <f>C57+C58+C59+C60+C61+C62+C63</f>
        <v>420</v>
      </c>
      <c r="D56" s="15">
        <f>D57+D58+D59+D60+D61+D62+D63</f>
        <v>120</v>
      </c>
      <c r="E56" s="15">
        <f>E57+E58+E59+E60+E61+E62+E63</f>
        <v>300</v>
      </c>
      <c r="F56" s="15"/>
      <c r="G56" s="15"/>
      <c r="H56" s="15">
        <f>H57+H58+H59+H60+H61+H62+H63</f>
        <v>20</v>
      </c>
      <c r="I56" s="13"/>
      <c r="J56" s="13"/>
      <c r="K56" s="13"/>
      <c r="L56" s="13"/>
      <c r="M56" s="13"/>
      <c r="N56" s="15">
        <f>H56+K56+M56</f>
        <v>20</v>
      </c>
      <c r="O56" s="13"/>
    </row>
    <row r="57" spans="1:15" ht="13.2" x14ac:dyDescent="0.25">
      <c r="A57" s="11">
        <v>1</v>
      </c>
      <c r="B57" s="16" t="s">
        <v>65</v>
      </c>
      <c r="C57" s="11">
        <f t="shared" ref="C57:C63" si="1">D57+E57+F57+G57</f>
        <v>110</v>
      </c>
      <c r="D57" s="11">
        <v>20</v>
      </c>
      <c r="E57" s="11">
        <v>90</v>
      </c>
      <c r="F57" s="11"/>
      <c r="G57" s="11"/>
      <c r="H57" s="11">
        <v>4</v>
      </c>
      <c r="I57" s="16" t="s">
        <v>20</v>
      </c>
      <c r="J57" s="10"/>
      <c r="K57" s="10"/>
      <c r="L57" s="10"/>
      <c r="M57" s="10"/>
      <c r="N57" s="17"/>
      <c r="O57" s="11" t="s">
        <v>18</v>
      </c>
    </row>
    <row r="58" spans="1:15" ht="13.2" x14ac:dyDescent="0.25">
      <c r="A58" s="11">
        <v>2</v>
      </c>
      <c r="B58" s="16" t="s">
        <v>66</v>
      </c>
      <c r="C58" s="11">
        <f t="shared" si="1"/>
        <v>50</v>
      </c>
      <c r="D58" s="11">
        <v>20</v>
      </c>
      <c r="E58" s="11">
        <v>30</v>
      </c>
      <c r="F58" s="11"/>
      <c r="G58" s="11"/>
      <c r="H58" s="11">
        <v>4</v>
      </c>
      <c r="I58" s="16" t="s">
        <v>20</v>
      </c>
      <c r="J58" s="10"/>
      <c r="K58" s="10"/>
      <c r="L58" s="10"/>
      <c r="M58" s="10"/>
      <c r="N58" s="17"/>
      <c r="O58" s="11" t="s">
        <v>18</v>
      </c>
    </row>
    <row r="59" spans="1:15" ht="13.2" x14ac:dyDescent="0.25">
      <c r="A59" s="11">
        <v>3</v>
      </c>
      <c r="B59" s="16" t="s">
        <v>55</v>
      </c>
      <c r="C59" s="11">
        <f t="shared" si="1"/>
        <v>30</v>
      </c>
      <c r="D59" s="11">
        <v>15</v>
      </c>
      <c r="E59" s="11">
        <v>15</v>
      </c>
      <c r="F59" s="11"/>
      <c r="G59" s="11"/>
      <c r="H59" s="11">
        <v>2</v>
      </c>
      <c r="I59" s="16" t="s">
        <v>17</v>
      </c>
      <c r="J59" s="11"/>
      <c r="K59" s="11"/>
      <c r="L59" s="11"/>
      <c r="M59" s="11"/>
      <c r="N59" s="17"/>
      <c r="O59" s="11" t="s">
        <v>18</v>
      </c>
    </row>
    <row r="60" spans="1:15" ht="13.2" x14ac:dyDescent="0.25">
      <c r="A60" s="11">
        <v>4</v>
      </c>
      <c r="B60" s="16" t="s">
        <v>56</v>
      </c>
      <c r="C60" s="11">
        <f t="shared" si="1"/>
        <v>60</v>
      </c>
      <c r="D60" s="11">
        <v>10</v>
      </c>
      <c r="E60" s="11">
        <v>50</v>
      </c>
      <c r="F60" s="11"/>
      <c r="G60" s="11"/>
      <c r="H60" s="11">
        <v>2</v>
      </c>
      <c r="I60" s="16" t="s">
        <v>20</v>
      </c>
      <c r="J60" s="11"/>
      <c r="K60" s="11"/>
      <c r="L60" s="11"/>
      <c r="M60" s="11"/>
      <c r="N60" s="17"/>
      <c r="O60" s="11" t="s">
        <v>18</v>
      </c>
    </row>
    <row r="61" spans="1:15" ht="13.2" x14ac:dyDescent="0.25">
      <c r="A61" s="11">
        <v>5</v>
      </c>
      <c r="B61" s="16" t="s">
        <v>67</v>
      </c>
      <c r="C61" s="11">
        <f t="shared" si="1"/>
        <v>30</v>
      </c>
      <c r="D61" s="11">
        <v>15</v>
      </c>
      <c r="E61" s="11">
        <v>15</v>
      </c>
      <c r="F61" s="11"/>
      <c r="G61" s="11"/>
      <c r="H61" s="11">
        <v>2</v>
      </c>
      <c r="I61" s="16" t="s">
        <v>17</v>
      </c>
      <c r="J61" s="10"/>
      <c r="K61" s="10"/>
      <c r="L61" s="10"/>
      <c r="M61" s="10"/>
      <c r="N61" s="17"/>
      <c r="O61" s="11" t="s">
        <v>18</v>
      </c>
    </row>
    <row r="62" spans="1:15" ht="13.2" x14ac:dyDescent="0.25">
      <c r="A62" s="11">
        <v>6</v>
      </c>
      <c r="B62" s="16" t="s">
        <v>68</v>
      </c>
      <c r="C62" s="11">
        <f t="shared" si="1"/>
        <v>100</v>
      </c>
      <c r="D62" s="11">
        <v>20</v>
      </c>
      <c r="E62" s="11">
        <v>80</v>
      </c>
      <c r="F62" s="11"/>
      <c r="G62" s="11"/>
      <c r="H62" s="11">
        <v>4</v>
      </c>
      <c r="I62" s="16" t="s">
        <v>20</v>
      </c>
      <c r="J62" s="11"/>
      <c r="K62" s="11"/>
      <c r="L62" s="11"/>
      <c r="M62" s="11"/>
      <c r="N62" s="17"/>
      <c r="O62" s="11" t="s">
        <v>18</v>
      </c>
    </row>
    <row r="63" spans="1:15" ht="13.2" x14ac:dyDescent="0.25">
      <c r="A63" s="11">
        <v>7</v>
      </c>
      <c r="B63" s="16" t="s">
        <v>69</v>
      </c>
      <c r="C63" s="11">
        <f t="shared" si="1"/>
        <v>40</v>
      </c>
      <c r="D63" s="11">
        <v>20</v>
      </c>
      <c r="E63" s="11">
        <v>20</v>
      </c>
      <c r="F63" s="11"/>
      <c r="G63" s="11"/>
      <c r="H63" s="11">
        <v>2</v>
      </c>
      <c r="I63" s="16" t="s">
        <v>20</v>
      </c>
      <c r="J63" s="11"/>
      <c r="K63" s="11"/>
      <c r="L63" s="11"/>
      <c r="M63" s="11"/>
      <c r="N63" s="17"/>
      <c r="O63" s="11" t="s">
        <v>18</v>
      </c>
    </row>
    <row r="64" spans="1:15" ht="13.2" x14ac:dyDescent="0.25">
      <c r="A64" s="31"/>
      <c r="B64" s="13" t="s">
        <v>57</v>
      </c>
      <c r="C64" s="15"/>
      <c r="D64" s="15"/>
      <c r="E64" s="15"/>
      <c r="F64" s="15"/>
      <c r="G64" s="15"/>
      <c r="H64" s="32"/>
      <c r="I64" s="32"/>
      <c r="J64" s="15">
        <f>J65+J66+J67</f>
        <v>150</v>
      </c>
      <c r="K64" s="15">
        <f>K65+K66+K67</f>
        <v>5</v>
      </c>
      <c r="L64" s="15"/>
      <c r="M64" s="15"/>
      <c r="N64" s="15">
        <f>H64+K64+M64</f>
        <v>5</v>
      </c>
      <c r="O64" s="15"/>
    </row>
    <row r="65" spans="1:15" ht="13.2" x14ac:dyDescent="0.25">
      <c r="A65" s="11">
        <v>1</v>
      </c>
      <c r="B65" s="16" t="s">
        <v>70</v>
      </c>
      <c r="C65" s="11"/>
      <c r="D65" s="11"/>
      <c r="E65" s="11"/>
      <c r="F65" s="11"/>
      <c r="G65" s="11"/>
      <c r="H65" s="11"/>
      <c r="I65" s="11"/>
      <c r="J65" s="11">
        <v>30</v>
      </c>
      <c r="K65" s="11">
        <v>1</v>
      </c>
      <c r="L65" s="11"/>
      <c r="M65" s="11"/>
      <c r="N65" s="17"/>
      <c r="O65" s="11" t="s">
        <v>18</v>
      </c>
    </row>
    <row r="66" spans="1:15" ht="13.2" x14ac:dyDescent="0.25">
      <c r="A66" s="11">
        <v>2</v>
      </c>
      <c r="B66" s="16" t="s">
        <v>71</v>
      </c>
      <c r="C66" s="11"/>
      <c r="D66" s="11"/>
      <c r="E66" s="11"/>
      <c r="F66" s="11"/>
      <c r="G66" s="11"/>
      <c r="H66" s="11"/>
      <c r="I66" s="11"/>
      <c r="J66" s="11">
        <v>90</v>
      </c>
      <c r="K66" s="11">
        <v>3</v>
      </c>
      <c r="L66" s="11"/>
      <c r="M66" s="11"/>
      <c r="N66" s="17"/>
      <c r="O66" s="11" t="s">
        <v>18</v>
      </c>
    </row>
    <row r="67" spans="1:15" ht="13.2" x14ac:dyDescent="0.25">
      <c r="A67" s="19">
        <v>3</v>
      </c>
      <c r="B67" s="20" t="s">
        <v>72</v>
      </c>
      <c r="C67" s="19"/>
      <c r="D67" s="19"/>
      <c r="E67" s="19"/>
      <c r="F67" s="19"/>
      <c r="G67" s="19"/>
      <c r="H67" s="19"/>
      <c r="I67" s="19"/>
      <c r="J67" s="19">
        <v>30</v>
      </c>
      <c r="K67" s="19">
        <v>1</v>
      </c>
      <c r="L67" s="19"/>
      <c r="M67" s="19"/>
      <c r="N67" s="17"/>
      <c r="O67" s="19"/>
    </row>
    <row r="68" spans="1:15" ht="13.2" x14ac:dyDescent="0.25">
      <c r="A68" s="39"/>
      <c r="B68" s="40" t="s">
        <v>42</v>
      </c>
      <c r="C68" s="28">
        <f>C54+C56</f>
        <v>450</v>
      </c>
      <c r="D68" s="28">
        <f>D56</f>
        <v>120</v>
      </c>
      <c r="E68" s="28">
        <f>E54+E56</f>
        <v>330</v>
      </c>
      <c r="F68" s="28"/>
      <c r="G68" s="28"/>
      <c r="H68" s="28">
        <f>H54+H56</f>
        <v>21</v>
      </c>
      <c r="I68" s="28"/>
      <c r="J68" s="28">
        <f>J64</f>
        <v>150</v>
      </c>
      <c r="K68" s="28">
        <f>K64</f>
        <v>5</v>
      </c>
      <c r="L68" s="28"/>
      <c r="M68" s="28"/>
      <c r="N68" s="15">
        <f>H68+K68+M68</f>
        <v>26</v>
      </c>
      <c r="O68" s="28"/>
    </row>
    <row r="70" spans="1:15" ht="13.2" x14ac:dyDescent="0.25">
      <c r="A70" s="8" t="s">
        <v>73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spans="1:15" ht="30.6" x14ac:dyDescent="0.25">
      <c r="A71" s="11" t="s">
        <v>1</v>
      </c>
      <c r="B71" s="12" t="s">
        <v>74</v>
      </c>
      <c r="C71" s="11" t="s">
        <v>3</v>
      </c>
      <c r="D71" s="11" t="s">
        <v>4</v>
      </c>
      <c r="E71" s="11" t="s">
        <v>5</v>
      </c>
      <c r="F71" s="11" t="s">
        <v>6</v>
      </c>
      <c r="G71" s="11" t="s">
        <v>7</v>
      </c>
      <c r="H71" s="11" t="s">
        <v>8</v>
      </c>
      <c r="I71" s="12" t="s">
        <v>9</v>
      </c>
      <c r="J71" s="12" t="s">
        <v>75</v>
      </c>
      <c r="K71" s="12" t="s">
        <v>11</v>
      </c>
      <c r="L71" s="12" t="s">
        <v>64</v>
      </c>
      <c r="M71" s="12" t="s">
        <v>11</v>
      </c>
      <c r="N71" s="12" t="s">
        <v>76</v>
      </c>
      <c r="O71" s="11" t="s">
        <v>14</v>
      </c>
    </row>
    <row r="72" spans="1:15" ht="13.2" x14ac:dyDescent="0.25">
      <c r="A72" s="13"/>
      <c r="B72" s="13" t="s">
        <v>22</v>
      </c>
      <c r="C72" s="15">
        <f>C73+C74</f>
        <v>110</v>
      </c>
      <c r="D72" s="15"/>
      <c r="E72" s="15">
        <f>E73+E74</f>
        <v>110</v>
      </c>
      <c r="F72" s="15"/>
      <c r="G72" s="15"/>
      <c r="H72" s="15">
        <f>H73+H74</f>
        <v>5</v>
      </c>
      <c r="I72" s="15"/>
      <c r="J72" s="15"/>
      <c r="K72" s="15"/>
      <c r="L72" s="15"/>
      <c r="M72" s="15"/>
      <c r="N72" s="15">
        <f>H72+K72+M72</f>
        <v>5</v>
      </c>
      <c r="O72" s="15"/>
    </row>
    <row r="73" spans="1:15" ht="13.2" x14ac:dyDescent="0.25">
      <c r="A73" s="11">
        <v>1</v>
      </c>
      <c r="B73" s="16" t="s">
        <v>25</v>
      </c>
      <c r="C73" s="11">
        <f>D73+E73+F73+G73</f>
        <v>30</v>
      </c>
      <c r="D73" s="11"/>
      <c r="E73" s="11">
        <v>30</v>
      </c>
      <c r="F73" s="11"/>
      <c r="G73" s="11"/>
      <c r="H73" s="11">
        <v>1</v>
      </c>
      <c r="I73" s="16" t="s">
        <v>20</v>
      </c>
      <c r="J73" s="11"/>
      <c r="K73" s="11"/>
      <c r="L73" s="11"/>
      <c r="M73" s="11"/>
      <c r="N73" s="17"/>
      <c r="O73" s="11" t="s">
        <v>18</v>
      </c>
    </row>
    <row r="74" spans="1:15" ht="13.2" x14ac:dyDescent="0.25">
      <c r="A74" s="11">
        <v>2</v>
      </c>
      <c r="B74" s="16" t="s">
        <v>77</v>
      </c>
      <c r="C74" s="11">
        <f>D74+E74+F74+G74</f>
        <v>80</v>
      </c>
      <c r="D74" s="11"/>
      <c r="E74" s="11">
        <v>80</v>
      </c>
      <c r="F74" s="11"/>
      <c r="G74" s="11"/>
      <c r="H74" s="11">
        <v>4</v>
      </c>
      <c r="I74" s="16" t="s">
        <v>20</v>
      </c>
      <c r="J74" s="11"/>
      <c r="K74" s="11"/>
      <c r="L74" s="11"/>
      <c r="M74" s="11"/>
      <c r="N74" s="17"/>
      <c r="O74" s="11" t="s">
        <v>18</v>
      </c>
    </row>
    <row r="75" spans="1:15" ht="13.2" x14ac:dyDescent="0.25">
      <c r="A75" s="13"/>
      <c r="B75" s="13" t="s">
        <v>31</v>
      </c>
      <c r="C75" s="15">
        <f>C76+C77+C78+C79+C80+C81</f>
        <v>300</v>
      </c>
      <c r="D75" s="15">
        <f>D76+D77+D78+D79+D80+D81</f>
        <v>100</v>
      </c>
      <c r="E75" s="15">
        <f>E76+E77+E78+E79+E80+E81</f>
        <v>200</v>
      </c>
      <c r="F75" s="15"/>
      <c r="G75" s="15"/>
      <c r="H75" s="15">
        <f>H76+H77+H78+H79+H80+H81</f>
        <v>15</v>
      </c>
      <c r="I75" s="13"/>
      <c r="J75" s="13"/>
      <c r="K75" s="13"/>
      <c r="L75" s="13"/>
      <c r="M75" s="13"/>
      <c r="N75" s="15">
        <f>H75+K75+M75</f>
        <v>15</v>
      </c>
      <c r="O75" s="13"/>
    </row>
    <row r="76" spans="1:15" ht="13.2" x14ac:dyDescent="0.25">
      <c r="A76" s="11">
        <v>1</v>
      </c>
      <c r="B76" s="16" t="s">
        <v>65</v>
      </c>
      <c r="C76" s="11">
        <f t="shared" ref="C76:C81" si="2">D76+E76+F76+G76</f>
        <v>110</v>
      </c>
      <c r="D76" s="11">
        <v>20</v>
      </c>
      <c r="E76" s="11">
        <v>90</v>
      </c>
      <c r="F76" s="11"/>
      <c r="G76" s="11"/>
      <c r="H76" s="11">
        <v>4</v>
      </c>
      <c r="I76" s="16" t="s">
        <v>20</v>
      </c>
      <c r="J76" s="10"/>
      <c r="K76" s="10"/>
      <c r="L76" s="10"/>
      <c r="M76" s="10"/>
      <c r="N76" s="17"/>
      <c r="O76" s="11" t="s">
        <v>18</v>
      </c>
    </row>
    <row r="77" spans="1:15" ht="13.2" x14ac:dyDescent="0.25">
      <c r="A77" s="11">
        <v>2</v>
      </c>
      <c r="B77" s="16" t="s">
        <v>78</v>
      </c>
      <c r="C77" s="11">
        <f t="shared" si="2"/>
        <v>40</v>
      </c>
      <c r="D77" s="11">
        <v>20</v>
      </c>
      <c r="E77" s="11">
        <v>20</v>
      </c>
      <c r="F77" s="11"/>
      <c r="G77" s="11"/>
      <c r="H77" s="11">
        <v>2</v>
      </c>
      <c r="I77" s="16" t="s">
        <v>17</v>
      </c>
      <c r="J77" s="11"/>
      <c r="K77" s="11"/>
      <c r="L77" s="11"/>
      <c r="M77" s="11"/>
      <c r="N77" s="17"/>
      <c r="O77" s="11" t="s">
        <v>18</v>
      </c>
    </row>
    <row r="78" spans="1:15" ht="13.2" x14ac:dyDescent="0.25">
      <c r="A78" s="11">
        <v>3</v>
      </c>
      <c r="B78" s="16" t="s">
        <v>79</v>
      </c>
      <c r="C78" s="11">
        <f t="shared" si="2"/>
        <v>30</v>
      </c>
      <c r="D78" s="11">
        <v>10</v>
      </c>
      <c r="E78" s="11">
        <v>20</v>
      </c>
      <c r="F78" s="11"/>
      <c r="G78" s="11"/>
      <c r="H78" s="11">
        <v>2</v>
      </c>
      <c r="I78" s="16" t="s">
        <v>36</v>
      </c>
      <c r="J78" s="11"/>
      <c r="K78" s="11"/>
      <c r="L78" s="11"/>
      <c r="M78" s="11"/>
      <c r="N78" s="17"/>
      <c r="O78" s="11" t="s">
        <v>18</v>
      </c>
    </row>
    <row r="79" spans="1:15" ht="13.2" x14ac:dyDescent="0.25">
      <c r="A79" s="11">
        <v>4</v>
      </c>
      <c r="B79" s="16" t="s">
        <v>80</v>
      </c>
      <c r="C79" s="11">
        <f t="shared" si="2"/>
        <v>30</v>
      </c>
      <c r="D79" s="11">
        <v>10</v>
      </c>
      <c r="E79" s="11">
        <v>20</v>
      </c>
      <c r="F79" s="11"/>
      <c r="G79" s="11"/>
      <c r="H79" s="11">
        <v>2</v>
      </c>
      <c r="I79" s="16" t="s">
        <v>20</v>
      </c>
      <c r="J79" s="11"/>
      <c r="K79" s="11"/>
      <c r="L79" s="11"/>
      <c r="M79" s="11"/>
      <c r="N79" s="17"/>
      <c r="O79" s="11" t="s">
        <v>18</v>
      </c>
    </row>
    <row r="80" spans="1:15" ht="13.2" x14ac:dyDescent="0.25">
      <c r="A80" s="11">
        <v>5</v>
      </c>
      <c r="B80" s="16" t="s">
        <v>81</v>
      </c>
      <c r="C80" s="11">
        <f t="shared" si="2"/>
        <v>50</v>
      </c>
      <c r="D80" s="11">
        <v>20</v>
      </c>
      <c r="E80" s="11">
        <v>30</v>
      </c>
      <c r="F80" s="11"/>
      <c r="G80" s="11"/>
      <c r="H80" s="11">
        <v>3</v>
      </c>
      <c r="I80" s="16" t="s">
        <v>36</v>
      </c>
      <c r="J80" s="11"/>
      <c r="K80" s="11"/>
      <c r="L80" s="11"/>
      <c r="M80" s="11"/>
      <c r="N80" s="17"/>
      <c r="O80" s="11" t="s">
        <v>18</v>
      </c>
    </row>
    <row r="81" spans="1:15" ht="13.2" x14ac:dyDescent="0.25">
      <c r="A81" s="11">
        <v>6</v>
      </c>
      <c r="B81" s="16" t="s">
        <v>69</v>
      </c>
      <c r="C81" s="11">
        <f t="shared" si="2"/>
        <v>40</v>
      </c>
      <c r="D81" s="11">
        <v>20</v>
      </c>
      <c r="E81" s="11">
        <v>20</v>
      </c>
      <c r="F81" s="11"/>
      <c r="G81" s="11"/>
      <c r="H81" s="11">
        <v>2</v>
      </c>
      <c r="I81" s="16" t="s">
        <v>36</v>
      </c>
      <c r="J81" s="11"/>
      <c r="K81" s="11"/>
      <c r="L81" s="11"/>
      <c r="M81" s="11"/>
      <c r="N81" s="17"/>
      <c r="O81" s="11" t="s">
        <v>18</v>
      </c>
    </row>
    <row r="82" spans="1:15" ht="13.2" x14ac:dyDescent="0.25">
      <c r="A82" s="31"/>
      <c r="B82" s="13" t="s">
        <v>57</v>
      </c>
      <c r="C82" s="15"/>
      <c r="D82" s="15"/>
      <c r="E82" s="15"/>
      <c r="F82" s="15"/>
      <c r="G82" s="15"/>
      <c r="H82" s="32"/>
      <c r="I82" s="32"/>
      <c r="J82" s="15"/>
      <c r="K82" s="15"/>
      <c r="L82" s="15">
        <f>L83+L84+L85</f>
        <v>348</v>
      </c>
      <c r="M82" s="15">
        <f>M83+M84+M85</f>
        <v>14</v>
      </c>
      <c r="N82" s="15">
        <f>H82+K82+M82</f>
        <v>14</v>
      </c>
      <c r="O82" s="15"/>
    </row>
    <row r="83" spans="1:15" ht="13.2" x14ac:dyDescent="0.25">
      <c r="A83" s="33">
        <v>1</v>
      </c>
      <c r="B83" s="34" t="s">
        <v>82</v>
      </c>
      <c r="C83" s="33"/>
      <c r="D83" s="33"/>
      <c r="E83" s="33"/>
      <c r="F83" s="33"/>
      <c r="G83" s="33"/>
      <c r="H83" s="33"/>
      <c r="I83" s="33"/>
      <c r="J83" s="33"/>
      <c r="K83" s="33"/>
      <c r="L83" s="33">
        <v>156</v>
      </c>
      <c r="M83" s="33">
        <v>6</v>
      </c>
      <c r="N83" s="17"/>
      <c r="O83" s="33" t="s">
        <v>18</v>
      </c>
    </row>
    <row r="84" spans="1:15" ht="13.2" x14ac:dyDescent="0.25">
      <c r="A84" s="33">
        <v>2</v>
      </c>
      <c r="B84" s="34" t="s">
        <v>83</v>
      </c>
      <c r="C84" s="33"/>
      <c r="D84" s="33"/>
      <c r="E84" s="33"/>
      <c r="F84" s="33"/>
      <c r="G84" s="33"/>
      <c r="H84" s="33"/>
      <c r="I84" s="33"/>
      <c r="J84" s="33"/>
      <c r="K84" s="33"/>
      <c r="L84" s="33">
        <v>96</v>
      </c>
      <c r="M84" s="33">
        <v>4</v>
      </c>
      <c r="N84" s="17"/>
      <c r="O84" s="33"/>
    </row>
    <row r="85" spans="1:15" ht="13.2" x14ac:dyDescent="0.25">
      <c r="A85" s="33">
        <v>3</v>
      </c>
      <c r="B85" s="34" t="s">
        <v>84</v>
      </c>
      <c r="C85" s="33"/>
      <c r="D85" s="33"/>
      <c r="E85" s="33"/>
      <c r="F85" s="33"/>
      <c r="G85" s="33"/>
      <c r="H85" s="33"/>
      <c r="I85" s="33"/>
      <c r="J85" s="33"/>
      <c r="K85" s="33"/>
      <c r="L85" s="33">
        <v>96</v>
      </c>
      <c r="M85" s="33">
        <v>4</v>
      </c>
      <c r="N85" s="17"/>
      <c r="O85" s="33"/>
    </row>
    <row r="86" spans="1:15" ht="13.2" x14ac:dyDescent="0.25">
      <c r="A86" s="41"/>
      <c r="B86" s="38" t="s">
        <v>34</v>
      </c>
      <c r="C86" s="37">
        <f>C87</f>
        <v>40</v>
      </c>
      <c r="D86" s="37">
        <f>D87</f>
        <v>20</v>
      </c>
      <c r="E86" s="37">
        <f>E87</f>
        <v>20</v>
      </c>
      <c r="F86" s="37"/>
      <c r="G86" s="37"/>
      <c r="H86" s="37">
        <f>H87</f>
        <v>1</v>
      </c>
      <c r="I86" s="38"/>
      <c r="J86" s="37"/>
      <c r="K86" s="37"/>
      <c r="L86" s="37"/>
      <c r="M86" s="37"/>
      <c r="N86" s="15">
        <f>H86+K86+M86</f>
        <v>1</v>
      </c>
      <c r="O86" s="37"/>
    </row>
    <row r="87" spans="1:15" ht="13.2" x14ac:dyDescent="0.25">
      <c r="A87" s="11">
        <v>1</v>
      </c>
      <c r="B87" s="16" t="s">
        <v>85</v>
      </c>
      <c r="C87" s="11">
        <f>D87+E87+F87+G87</f>
        <v>40</v>
      </c>
      <c r="D87" s="11">
        <v>20</v>
      </c>
      <c r="E87" s="11">
        <v>20</v>
      </c>
      <c r="F87" s="11"/>
      <c r="G87" s="11"/>
      <c r="H87" s="11">
        <v>1</v>
      </c>
      <c r="I87" s="16" t="s">
        <v>20</v>
      </c>
      <c r="J87" s="11"/>
      <c r="K87" s="11"/>
      <c r="L87" s="11"/>
      <c r="M87" s="11"/>
      <c r="N87" s="17"/>
      <c r="O87" s="11" t="s">
        <v>18</v>
      </c>
    </row>
    <row r="88" spans="1:15" ht="13.2" x14ac:dyDescent="0.25">
      <c r="A88" s="39"/>
      <c r="B88" s="40" t="s">
        <v>42</v>
      </c>
      <c r="C88" s="28">
        <f>C86+C75+C72</f>
        <v>450</v>
      </c>
      <c r="D88" s="28">
        <f>D86+D75+D72</f>
        <v>120</v>
      </c>
      <c r="E88" s="28">
        <f>E86+E75+E72</f>
        <v>330</v>
      </c>
      <c r="F88" s="28"/>
      <c r="G88" s="28"/>
      <c r="H88" s="28">
        <f>H86+H75+H72</f>
        <v>21</v>
      </c>
      <c r="I88" s="28"/>
      <c r="J88" s="28"/>
      <c r="K88" s="28"/>
      <c r="L88" s="28">
        <f>L82</f>
        <v>348</v>
      </c>
      <c r="M88" s="28">
        <f>M82</f>
        <v>14</v>
      </c>
      <c r="N88" s="15">
        <f>H88+K88+M88</f>
        <v>35</v>
      </c>
      <c r="O88" s="28"/>
    </row>
    <row r="90" spans="1:15" ht="13.2" x14ac:dyDescent="0.25">
      <c r="A90" s="8" t="s">
        <v>86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spans="1:15" ht="20.399999999999999" x14ac:dyDescent="0.25">
      <c r="A91" s="11" t="s">
        <v>1</v>
      </c>
      <c r="B91" s="12" t="s">
        <v>2</v>
      </c>
      <c r="C91" s="11" t="s">
        <v>3</v>
      </c>
      <c r="D91" s="11" t="s">
        <v>4</v>
      </c>
      <c r="E91" s="11" t="s">
        <v>5</v>
      </c>
      <c r="F91" s="11" t="s">
        <v>6</v>
      </c>
      <c r="G91" s="11" t="s">
        <v>7</v>
      </c>
      <c r="H91" s="11" t="s">
        <v>8</v>
      </c>
      <c r="I91" s="12" t="s">
        <v>9</v>
      </c>
      <c r="J91" s="11" t="s">
        <v>10</v>
      </c>
      <c r="K91" s="12" t="s">
        <v>11</v>
      </c>
      <c r="L91" s="12" t="s">
        <v>12</v>
      </c>
      <c r="M91" s="11" t="s">
        <v>8</v>
      </c>
      <c r="N91" s="11" t="s">
        <v>13</v>
      </c>
      <c r="O91" s="11" t="s">
        <v>14</v>
      </c>
    </row>
    <row r="92" spans="1:15" ht="13.2" x14ac:dyDescent="0.25">
      <c r="A92" s="13"/>
      <c r="B92" s="13" t="s">
        <v>22</v>
      </c>
      <c r="C92" s="15">
        <f>C93</f>
        <v>20</v>
      </c>
      <c r="D92" s="15">
        <f>D93</f>
        <v>20</v>
      </c>
      <c r="E92" s="15"/>
      <c r="F92" s="15"/>
      <c r="G92" s="15"/>
      <c r="H92" s="15">
        <f>H93</f>
        <v>2</v>
      </c>
      <c r="I92" s="13"/>
      <c r="J92" s="13"/>
      <c r="K92" s="13"/>
      <c r="L92" s="13"/>
      <c r="M92" s="13"/>
      <c r="N92" s="15">
        <f>H92+K92+M92</f>
        <v>2</v>
      </c>
      <c r="O92" s="13"/>
    </row>
    <row r="93" spans="1:15" ht="20.399999999999999" x14ac:dyDescent="0.25">
      <c r="A93" s="42">
        <v>1</v>
      </c>
      <c r="B93" s="43" t="s">
        <v>87</v>
      </c>
      <c r="C93" s="42">
        <f>D93+E93+F93+G93</f>
        <v>20</v>
      </c>
      <c r="D93" s="42">
        <v>20</v>
      </c>
      <c r="E93" s="42"/>
      <c r="F93" s="42"/>
      <c r="G93" s="42"/>
      <c r="H93" s="42">
        <v>2</v>
      </c>
      <c r="I93" s="44" t="s">
        <v>33</v>
      </c>
      <c r="J93" s="42"/>
      <c r="K93" s="42"/>
      <c r="L93" s="42"/>
      <c r="M93" s="42"/>
      <c r="N93" s="17"/>
      <c r="O93" s="42" t="s">
        <v>18</v>
      </c>
    </row>
    <row r="94" spans="1:15" ht="13.2" x14ac:dyDescent="0.25">
      <c r="A94" s="13"/>
      <c r="B94" s="13" t="s">
        <v>31</v>
      </c>
      <c r="C94" s="15">
        <f>C95+C96+C97+C98+C99+C100+C101+C102+C103</f>
        <v>390</v>
      </c>
      <c r="D94" s="15">
        <f>D95+D96+D97+D98+D99+D100+D101+D102+D103</f>
        <v>145</v>
      </c>
      <c r="E94" s="15">
        <f>E95+E96+E97+E98+E99+E100+E101+E102+E103</f>
        <v>245</v>
      </c>
      <c r="F94" s="15"/>
      <c r="G94" s="15"/>
      <c r="H94" s="15">
        <f>H95+H96+H97+H98+H99+H100+H101+H102+H103</f>
        <v>21</v>
      </c>
      <c r="I94" s="13"/>
      <c r="J94" s="13"/>
      <c r="K94" s="13"/>
      <c r="L94" s="13"/>
      <c r="M94" s="13"/>
      <c r="N94" s="15">
        <f>H94+K94+M94</f>
        <v>21</v>
      </c>
      <c r="O94" s="13"/>
    </row>
    <row r="95" spans="1:15" ht="13.2" x14ac:dyDescent="0.25">
      <c r="A95" s="11">
        <v>1</v>
      </c>
      <c r="B95" s="16" t="s">
        <v>65</v>
      </c>
      <c r="C95" s="11">
        <f t="shared" ref="C95:C103" si="3">D95+E95+F95+G95</f>
        <v>110</v>
      </c>
      <c r="D95" s="11">
        <v>10</v>
      </c>
      <c r="E95" s="11">
        <v>100</v>
      </c>
      <c r="F95" s="11"/>
      <c r="G95" s="11"/>
      <c r="H95" s="11">
        <v>4</v>
      </c>
      <c r="I95" s="16" t="s">
        <v>20</v>
      </c>
      <c r="J95" s="10"/>
      <c r="K95" s="10"/>
      <c r="L95" s="10"/>
      <c r="M95" s="10"/>
      <c r="N95" s="17"/>
      <c r="O95" s="11" t="s">
        <v>18</v>
      </c>
    </row>
    <row r="96" spans="1:15" ht="13.2" x14ac:dyDescent="0.25">
      <c r="A96" s="11">
        <v>2</v>
      </c>
      <c r="B96" s="16" t="s">
        <v>88</v>
      </c>
      <c r="C96" s="11">
        <f t="shared" si="3"/>
        <v>50</v>
      </c>
      <c r="D96" s="11">
        <v>20</v>
      </c>
      <c r="E96" s="11">
        <v>30</v>
      </c>
      <c r="F96" s="11"/>
      <c r="G96" s="11"/>
      <c r="H96" s="11">
        <v>3</v>
      </c>
      <c r="I96" s="16" t="s">
        <v>17</v>
      </c>
      <c r="J96" s="11"/>
      <c r="K96" s="11"/>
      <c r="L96" s="11"/>
      <c r="M96" s="11"/>
      <c r="N96" s="17"/>
      <c r="O96" s="11" t="s">
        <v>18</v>
      </c>
    </row>
    <row r="97" spans="1:15" ht="13.2" x14ac:dyDescent="0.25">
      <c r="A97" s="11">
        <v>3</v>
      </c>
      <c r="B97" s="16" t="s">
        <v>89</v>
      </c>
      <c r="C97" s="11">
        <f t="shared" si="3"/>
        <v>40</v>
      </c>
      <c r="D97" s="11">
        <v>20</v>
      </c>
      <c r="E97" s="11">
        <v>20</v>
      </c>
      <c r="F97" s="11"/>
      <c r="G97" s="11"/>
      <c r="H97" s="11">
        <v>2</v>
      </c>
      <c r="I97" s="16" t="s">
        <v>20</v>
      </c>
      <c r="J97" s="11"/>
      <c r="K97" s="11"/>
      <c r="L97" s="11"/>
      <c r="M97" s="11"/>
      <c r="N97" s="17"/>
      <c r="O97" s="11" t="s">
        <v>18</v>
      </c>
    </row>
    <row r="98" spans="1:15" ht="13.2" x14ac:dyDescent="0.25">
      <c r="A98" s="11">
        <v>4</v>
      </c>
      <c r="B98" s="16" t="s">
        <v>90</v>
      </c>
      <c r="C98" s="11">
        <f t="shared" si="3"/>
        <v>30</v>
      </c>
      <c r="D98" s="11">
        <v>20</v>
      </c>
      <c r="E98" s="11">
        <v>10</v>
      </c>
      <c r="F98" s="11"/>
      <c r="G98" s="11"/>
      <c r="H98" s="11">
        <v>2</v>
      </c>
      <c r="I98" s="16" t="s">
        <v>36</v>
      </c>
      <c r="J98" s="10"/>
      <c r="K98" s="10"/>
      <c r="L98" s="10"/>
      <c r="M98" s="10"/>
      <c r="N98" s="17"/>
      <c r="O98" s="11" t="s">
        <v>18</v>
      </c>
    </row>
    <row r="99" spans="1:15" ht="13.2" x14ac:dyDescent="0.25">
      <c r="A99" s="11">
        <v>5</v>
      </c>
      <c r="B99" s="16" t="s">
        <v>91</v>
      </c>
      <c r="C99" s="11">
        <f t="shared" si="3"/>
        <v>30</v>
      </c>
      <c r="D99" s="11">
        <v>20</v>
      </c>
      <c r="E99" s="11">
        <v>10</v>
      </c>
      <c r="F99" s="11"/>
      <c r="G99" s="11"/>
      <c r="H99" s="11">
        <v>2</v>
      </c>
      <c r="I99" s="16" t="s">
        <v>20</v>
      </c>
      <c r="J99" s="11"/>
      <c r="K99" s="11"/>
      <c r="L99" s="11"/>
      <c r="M99" s="11"/>
      <c r="N99" s="17"/>
      <c r="O99" s="11" t="s">
        <v>18</v>
      </c>
    </row>
    <row r="100" spans="1:15" ht="13.2" x14ac:dyDescent="0.25">
      <c r="A100" s="11">
        <v>6</v>
      </c>
      <c r="B100" s="16" t="s">
        <v>92</v>
      </c>
      <c r="C100" s="11">
        <f t="shared" si="3"/>
        <v>40</v>
      </c>
      <c r="D100" s="11">
        <v>20</v>
      </c>
      <c r="E100" s="11">
        <v>20</v>
      </c>
      <c r="F100" s="11"/>
      <c r="G100" s="11"/>
      <c r="H100" s="11">
        <v>2</v>
      </c>
      <c r="I100" s="16" t="s">
        <v>36</v>
      </c>
      <c r="J100" s="10"/>
      <c r="K100" s="10"/>
      <c r="L100" s="10"/>
      <c r="M100" s="10"/>
      <c r="N100" s="17"/>
      <c r="O100" s="11" t="s">
        <v>18</v>
      </c>
    </row>
    <row r="101" spans="1:15" ht="13.2" x14ac:dyDescent="0.25">
      <c r="A101" s="11">
        <v>7</v>
      </c>
      <c r="B101" s="16" t="s">
        <v>93</v>
      </c>
      <c r="C101" s="11">
        <f t="shared" si="3"/>
        <v>30</v>
      </c>
      <c r="D101" s="11">
        <v>10</v>
      </c>
      <c r="E101" s="11">
        <v>20</v>
      </c>
      <c r="F101" s="11"/>
      <c r="G101" s="11"/>
      <c r="H101" s="11">
        <v>2</v>
      </c>
      <c r="I101" s="16" t="s">
        <v>20</v>
      </c>
      <c r="J101" s="11"/>
      <c r="K101" s="11"/>
      <c r="L101" s="11"/>
      <c r="M101" s="11"/>
      <c r="N101" s="17"/>
      <c r="O101" s="11" t="s">
        <v>18</v>
      </c>
    </row>
    <row r="102" spans="1:15" ht="13.2" x14ac:dyDescent="0.25">
      <c r="A102" s="11">
        <v>8</v>
      </c>
      <c r="B102" s="16" t="s">
        <v>94</v>
      </c>
      <c r="C102" s="11">
        <f t="shared" si="3"/>
        <v>30</v>
      </c>
      <c r="D102" s="11">
        <v>10</v>
      </c>
      <c r="E102" s="11">
        <v>20</v>
      </c>
      <c r="F102" s="11"/>
      <c r="G102" s="11"/>
      <c r="H102" s="11">
        <v>2</v>
      </c>
      <c r="I102" s="16" t="s">
        <v>20</v>
      </c>
      <c r="J102" s="11"/>
      <c r="K102" s="11"/>
      <c r="L102" s="11"/>
      <c r="M102" s="11"/>
      <c r="N102" s="17"/>
      <c r="O102" s="11" t="s">
        <v>18</v>
      </c>
    </row>
    <row r="103" spans="1:15" ht="13.2" x14ac:dyDescent="0.25">
      <c r="A103" s="19">
        <v>9</v>
      </c>
      <c r="B103" s="20" t="s">
        <v>95</v>
      </c>
      <c r="C103" s="11">
        <f t="shared" si="3"/>
        <v>30</v>
      </c>
      <c r="D103" s="19">
        <v>15</v>
      </c>
      <c r="E103" s="19">
        <v>15</v>
      </c>
      <c r="F103" s="19"/>
      <c r="G103" s="19"/>
      <c r="H103" s="19">
        <v>2</v>
      </c>
      <c r="I103" s="20" t="s">
        <v>20</v>
      </c>
      <c r="J103" s="19"/>
      <c r="K103" s="19"/>
      <c r="L103" s="19"/>
      <c r="M103" s="19"/>
      <c r="N103" s="17"/>
      <c r="O103" s="19" t="s">
        <v>18</v>
      </c>
    </row>
    <row r="104" spans="1:15" ht="13.2" x14ac:dyDescent="0.25">
      <c r="A104" s="31"/>
      <c r="B104" s="13" t="s">
        <v>57</v>
      </c>
      <c r="C104" s="15"/>
      <c r="D104" s="15"/>
      <c r="E104" s="15"/>
      <c r="F104" s="15"/>
      <c r="G104" s="15"/>
      <c r="H104" s="32"/>
      <c r="I104" s="32"/>
      <c r="J104" s="15">
        <f>J105+J106+J107+J108</f>
        <v>186</v>
      </c>
      <c r="K104" s="15">
        <f>K105+K106+K107+K108</f>
        <v>7</v>
      </c>
      <c r="L104" s="15"/>
      <c r="M104" s="15"/>
      <c r="N104" s="15">
        <f>H104+K104+M104</f>
        <v>7</v>
      </c>
      <c r="O104" s="15"/>
    </row>
    <row r="105" spans="1:15" ht="13.2" x14ac:dyDescent="0.25">
      <c r="A105" s="33">
        <v>1</v>
      </c>
      <c r="B105" s="34" t="s">
        <v>96</v>
      </c>
      <c r="C105" s="33"/>
      <c r="D105" s="33"/>
      <c r="E105" s="33"/>
      <c r="F105" s="33"/>
      <c r="G105" s="33"/>
      <c r="H105" s="33"/>
      <c r="I105" s="33"/>
      <c r="J105" s="33">
        <v>30</v>
      </c>
      <c r="K105" s="33">
        <v>1</v>
      </c>
      <c r="L105" s="33"/>
      <c r="M105" s="33"/>
      <c r="N105" s="17"/>
      <c r="O105" s="33" t="s">
        <v>18</v>
      </c>
    </row>
    <row r="106" spans="1:15" ht="13.2" x14ac:dyDescent="0.25">
      <c r="A106" s="19">
        <v>2</v>
      </c>
      <c r="B106" s="20" t="s">
        <v>97</v>
      </c>
      <c r="C106" s="19"/>
      <c r="D106" s="19"/>
      <c r="E106" s="19"/>
      <c r="F106" s="19"/>
      <c r="G106" s="19"/>
      <c r="H106" s="19"/>
      <c r="I106" s="19"/>
      <c r="J106" s="19">
        <v>30</v>
      </c>
      <c r="K106" s="19">
        <v>1</v>
      </c>
      <c r="L106" s="19"/>
      <c r="M106" s="19"/>
      <c r="N106" s="17"/>
      <c r="O106" s="19" t="s">
        <v>18</v>
      </c>
    </row>
    <row r="107" spans="1:15" ht="13.2" x14ac:dyDescent="0.25">
      <c r="A107" s="19">
        <v>3</v>
      </c>
      <c r="B107" s="20" t="s">
        <v>98</v>
      </c>
      <c r="C107" s="19"/>
      <c r="D107" s="19"/>
      <c r="E107" s="19"/>
      <c r="F107" s="19"/>
      <c r="G107" s="19"/>
      <c r="H107" s="19"/>
      <c r="I107" s="19"/>
      <c r="J107" s="19">
        <v>96</v>
      </c>
      <c r="K107" s="19">
        <v>4</v>
      </c>
      <c r="L107" s="19"/>
      <c r="M107" s="19"/>
      <c r="N107" s="17"/>
      <c r="O107" s="19" t="s">
        <v>18</v>
      </c>
    </row>
    <row r="108" spans="1:15" ht="13.2" x14ac:dyDescent="0.25">
      <c r="A108" s="19">
        <v>4</v>
      </c>
      <c r="B108" s="20" t="s">
        <v>99</v>
      </c>
      <c r="C108" s="19"/>
      <c r="D108" s="19"/>
      <c r="E108" s="19"/>
      <c r="F108" s="19"/>
      <c r="G108" s="19"/>
      <c r="H108" s="19"/>
      <c r="I108" s="19"/>
      <c r="J108" s="19">
        <v>30</v>
      </c>
      <c r="K108" s="19">
        <v>1</v>
      </c>
      <c r="L108" s="19"/>
      <c r="M108" s="19"/>
      <c r="N108" s="17"/>
      <c r="O108" s="19"/>
    </row>
    <row r="109" spans="1:15" ht="13.2" x14ac:dyDescent="0.25">
      <c r="A109" s="32"/>
      <c r="B109" s="13" t="s">
        <v>34</v>
      </c>
      <c r="C109" s="15">
        <f>C110</f>
        <v>20</v>
      </c>
      <c r="D109" s="15"/>
      <c r="E109" s="15"/>
      <c r="F109" s="15">
        <f>F110</f>
        <v>20</v>
      </c>
      <c r="G109" s="15"/>
      <c r="H109" s="15">
        <f>H110</f>
        <v>1</v>
      </c>
      <c r="I109" s="15"/>
      <c r="J109" s="15"/>
      <c r="K109" s="15"/>
      <c r="L109" s="15"/>
      <c r="M109" s="15"/>
      <c r="N109" s="15">
        <f>H109+K109+M109</f>
        <v>1</v>
      </c>
      <c r="O109" s="15"/>
    </row>
    <row r="110" spans="1:15" ht="13.2" x14ac:dyDescent="0.25">
      <c r="A110" s="11">
        <v>1</v>
      </c>
      <c r="B110" s="16" t="s">
        <v>100</v>
      </c>
      <c r="C110" s="11">
        <f>D110+E110+F110+G110</f>
        <v>20</v>
      </c>
      <c r="D110" s="11"/>
      <c r="E110" s="11"/>
      <c r="F110" s="11">
        <v>20</v>
      </c>
      <c r="G110" s="11"/>
      <c r="H110" s="11">
        <v>1</v>
      </c>
      <c r="I110" s="16" t="s">
        <v>20</v>
      </c>
      <c r="J110" s="11"/>
      <c r="K110" s="11"/>
      <c r="L110" s="11"/>
      <c r="M110" s="11"/>
      <c r="N110" s="17"/>
      <c r="O110" s="11" t="s">
        <v>18</v>
      </c>
    </row>
    <row r="111" spans="1:15" ht="13.2" x14ac:dyDescent="0.25">
      <c r="A111" s="45"/>
      <c r="B111" s="46" t="s">
        <v>42</v>
      </c>
      <c r="C111" s="47">
        <f>C92+C94+C109</f>
        <v>430</v>
      </c>
      <c r="D111" s="47">
        <f>D92+D94+D109</f>
        <v>165</v>
      </c>
      <c r="E111" s="47">
        <f>E92+E94+E109</f>
        <v>245</v>
      </c>
      <c r="F111" s="47">
        <f>F92+F94+F109</f>
        <v>20</v>
      </c>
      <c r="G111" s="47"/>
      <c r="H111" s="47">
        <f>H92+H94+H109</f>
        <v>24</v>
      </c>
      <c r="I111" s="47"/>
      <c r="J111" s="47">
        <f>J104</f>
        <v>186</v>
      </c>
      <c r="K111" s="47">
        <f>K104</f>
        <v>7</v>
      </c>
      <c r="L111" s="47"/>
      <c r="M111" s="47"/>
      <c r="N111" s="15">
        <f>H111+K111+M111</f>
        <v>31</v>
      </c>
      <c r="O111" s="48" t="s">
        <v>18</v>
      </c>
    </row>
    <row r="113" spans="1:15" ht="13.2" x14ac:dyDescent="0.25">
      <c r="A113" s="8" t="s">
        <v>101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spans="1:15" ht="20.399999999999999" x14ac:dyDescent="0.25">
      <c r="A114" s="11" t="s">
        <v>1</v>
      </c>
      <c r="B114" s="12" t="s">
        <v>2</v>
      </c>
      <c r="C114" s="11" t="s">
        <v>3</v>
      </c>
      <c r="D114" s="11" t="s">
        <v>4</v>
      </c>
      <c r="E114" s="11" t="s">
        <v>5</v>
      </c>
      <c r="F114" s="11" t="s">
        <v>6</v>
      </c>
      <c r="G114" s="11" t="s">
        <v>7</v>
      </c>
      <c r="H114" s="11" t="s">
        <v>8</v>
      </c>
      <c r="I114" s="12" t="s">
        <v>9</v>
      </c>
      <c r="J114" s="11" t="s">
        <v>10</v>
      </c>
      <c r="K114" s="12" t="s">
        <v>11</v>
      </c>
      <c r="L114" s="12" t="s">
        <v>12</v>
      </c>
      <c r="M114" s="11" t="s">
        <v>8</v>
      </c>
      <c r="N114" s="11" t="s">
        <v>13</v>
      </c>
      <c r="O114" s="11" t="s">
        <v>14</v>
      </c>
    </row>
    <row r="115" spans="1:15" ht="13.2" x14ac:dyDescent="0.25">
      <c r="A115" s="13"/>
      <c r="B115" s="13" t="s">
        <v>22</v>
      </c>
      <c r="C115" s="15">
        <f>C116</f>
        <v>20</v>
      </c>
      <c r="D115" s="15">
        <f>D116</f>
        <v>20</v>
      </c>
      <c r="E115" s="15"/>
      <c r="F115" s="15"/>
      <c r="G115" s="15"/>
      <c r="H115" s="15">
        <f>H116</f>
        <v>2</v>
      </c>
      <c r="I115" s="13"/>
      <c r="J115" s="13"/>
      <c r="K115" s="13"/>
      <c r="L115" s="13"/>
      <c r="M115" s="13"/>
      <c r="N115" s="15">
        <f>H115+K115+M115</f>
        <v>2</v>
      </c>
      <c r="O115" s="13"/>
    </row>
    <row r="116" spans="1:15" ht="13.2" x14ac:dyDescent="0.25">
      <c r="A116" s="42">
        <v>1</v>
      </c>
      <c r="B116" s="43" t="s">
        <v>102</v>
      </c>
      <c r="C116" s="42">
        <f>D116+E116+F116+G116</f>
        <v>20</v>
      </c>
      <c r="D116" s="42">
        <v>20</v>
      </c>
      <c r="E116" s="42"/>
      <c r="F116" s="42"/>
      <c r="G116" s="42"/>
      <c r="H116" s="42">
        <v>2</v>
      </c>
      <c r="I116" s="43" t="s">
        <v>20</v>
      </c>
      <c r="J116" s="42"/>
      <c r="K116" s="42"/>
      <c r="L116" s="42"/>
      <c r="M116" s="42"/>
      <c r="N116" s="17"/>
      <c r="O116" s="42" t="s">
        <v>18</v>
      </c>
    </row>
    <row r="117" spans="1:15" ht="13.2" x14ac:dyDescent="0.25">
      <c r="A117" s="13"/>
      <c r="B117" s="13" t="s">
        <v>31</v>
      </c>
      <c r="C117" s="15">
        <f>C118+C119+C120+C121+C122+C124+C123</f>
        <v>270</v>
      </c>
      <c r="D117" s="15">
        <f>D118+D119+D120+D121+D122+D124+D123</f>
        <v>70</v>
      </c>
      <c r="E117" s="15">
        <f>E118+E119+E120+E121+E122+E124+E123</f>
        <v>180</v>
      </c>
      <c r="F117" s="15">
        <f>F118+F119+F120+F121+F122+F124+F123</f>
        <v>20</v>
      </c>
      <c r="G117" s="15"/>
      <c r="H117" s="15">
        <f>H118+H119+H120+H121+H122+H124+H123</f>
        <v>16</v>
      </c>
      <c r="I117" s="13"/>
      <c r="J117" s="13"/>
      <c r="K117" s="13"/>
      <c r="L117" s="13"/>
      <c r="M117" s="13"/>
      <c r="N117" s="15">
        <f>H117+K117+M117</f>
        <v>16</v>
      </c>
      <c r="O117" s="13"/>
    </row>
    <row r="118" spans="1:15" ht="13.2" x14ac:dyDescent="0.25">
      <c r="A118" s="11">
        <v>1</v>
      </c>
      <c r="B118" s="16" t="s">
        <v>65</v>
      </c>
      <c r="C118" s="11">
        <f t="shared" ref="C118:C124" si="4">D118+E118+F118+G118</f>
        <v>100</v>
      </c>
      <c r="D118" s="11">
        <v>10</v>
      </c>
      <c r="E118" s="11">
        <v>90</v>
      </c>
      <c r="F118" s="11"/>
      <c r="G118" s="11"/>
      <c r="H118" s="11">
        <v>4</v>
      </c>
      <c r="I118" s="16" t="s">
        <v>36</v>
      </c>
      <c r="J118" s="10"/>
      <c r="K118" s="10"/>
      <c r="L118" s="10"/>
      <c r="M118" s="10"/>
      <c r="N118" s="17"/>
      <c r="O118" s="11" t="s">
        <v>18</v>
      </c>
    </row>
    <row r="119" spans="1:15" ht="13.2" x14ac:dyDescent="0.25">
      <c r="A119" s="11">
        <v>2</v>
      </c>
      <c r="B119" s="16" t="s">
        <v>103</v>
      </c>
      <c r="C119" s="11">
        <f t="shared" si="4"/>
        <v>30</v>
      </c>
      <c r="D119" s="11">
        <v>10</v>
      </c>
      <c r="E119" s="11">
        <v>20</v>
      </c>
      <c r="F119" s="11"/>
      <c r="G119" s="11"/>
      <c r="H119" s="11">
        <v>2</v>
      </c>
      <c r="I119" s="16" t="s">
        <v>20</v>
      </c>
      <c r="J119" s="10"/>
      <c r="K119" s="10"/>
      <c r="L119" s="10"/>
      <c r="M119" s="10"/>
      <c r="N119" s="17"/>
      <c r="O119" s="11" t="s">
        <v>18</v>
      </c>
    </row>
    <row r="120" spans="1:15" ht="13.2" x14ac:dyDescent="0.25">
      <c r="A120" s="11">
        <v>3</v>
      </c>
      <c r="B120" s="16" t="s">
        <v>104</v>
      </c>
      <c r="C120" s="11">
        <f t="shared" si="4"/>
        <v>40</v>
      </c>
      <c r="D120" s="11">
        <v>20</v>
      </c>
      <c r="E120" s="11">
        <v>20</v>
      </c>
      <c r="F120" s="11"/>
      <c r="G120" s="11"/>
      <c r="H120" s="11">
        <v>1</v>
      </c>
      <c r="I120" s="16" t="s">
        <v>20</v>
      </c>
      <c r="J120" s="11"/>
      <c r="K120" s="11"/>
      <c r="L120" s="11"/>
      <c r="M120" s="11"/>
      <c r="N120" s="17"/>
      <c r="O120" s="11" t="s">
        <v>18</v>
      </c>
    </row>
    <row r="121" spans="1:15" ht="13.2" x14ac:dyDescent="0.25">
      <c r="A121" s="11">
        <v>4</v>
      </c>
      <c r="B121" s="16" t="s">
        <v>105</v>
      </c>
      <c r="C121" s="11">
        <f t="shared" si="4"/>
        <v>30</v>
      </c>
      <c r="D121" s="11">
        <v>10</v>
      </c>
      <c r="E121" s="11">
        <v>20</v>
      </c>
      <c r="F121" s="11"/>
      <c r="G121" s="11"/>
      <c r="H121" s="11">
        <v>1</v>
      </c>
      <c r="I121" s="16" t="s">
        <v>20</v>
      </c>
      <c r="J121" s="11"/>
      <c r="K121" s="11"/>
      <c r="L121" s="11"/>
      <c r="M121" s="11"/>
      <c r="N121" s="17"/>
      <c r="O121" s="11" t="s">
        <v>18</v>
      </c>
    </row>
    <row r="122" spans="1:15" ht="13.2" x14ac:dyDescent="0.25">
      <c r="A122" s="11">
        <v>5</v>
      </c>
      <c r="B122" s="16" t="s">
        <v>106</v>
      </c>
      <c r="C122" s="11">
        <f t="shared" si="4"/>
        <v>30</v>
      </c>
      <c r="D122" s="11">
        <v>10</v>
      </c>
      <c r="E122" s="11">
        <v>20</v>
      </c>
      <c r="F122" s="11"/>
      <c r="G122" s="11"/>
      <c r="H122" s="11">
        <v>1</v>
      </c>
      <c r="I122" s="16" t="s">
        <v>20</v>
      </c>
      <c r="J122" s="10"/>
      <c r="K122" s="10"/>
      <c r="L122" s="10"/>
      <c r="M122" s="10"/>
      <c r="N122" s="17"/>
      <c r="O122" s="11" t="s">
        <v>18</v>
      </c>
    </row>
    <row r="123" spans="1:15" ht="13.2" x14ac:dyDescent="0.25">
      <c r="A123" s="11">
        <v>6</v>
      </c>
      <c r="B123" s="16" t="s">
        <v>107</v>
      </c>
      <c r="C123" s="11">
        <f t="shared" si="4"/>
        <v>20</v>
      </c>
      <c r="D123" s="11"/>
      <c r="E123" s="11"/>
      <c r="F123" s="11">
        <v>20</v>
      </c>
      <c r="G123" s="11"/>
      <c r="H123" s="11">
        <v>5</v>
      </c>
      <c r="I123" s="16" t="s">
        <v>17</v>
      </c>
      <c r="J123" s="11"/>
      <c r="K123" s="11"/>
      <c r="L123" s="11"/>
      <c r="M123" s="11"/>
      <c r="N123" s="17"/>
      <c r="O123" s="11" t="s">
        <v>18</v>
      </c>
    </row>
    <row r="124" spans="1:15" ht="13.2" x14ac:dyDescent="0.25">
      <c r="A124" s="11">
        <v>7</v>
      </c>
      <c r="B124" s="16" t="s">
        <v>108</v>
      </c>
      <c r="C124" s="11">
        <f t="shared" si="4"/>
        <v>20</v>
      </c>
      <c r="D124" s="11">
        <v>10</v>
      </c>
      <c r="E124" s="11">
        <v>10</v>
      </c>
      <c r="F124" s="11"/>
      <c r="G124" s="11"/>
      <c r="H124" s="11">
        <v>2</v>
      </c>
      <c r="I124" s="16" t="s">
        <v>20</v>
      </c>
      <c r="J124" s="10"/>
      <c r="K124" s="10"/>
      <c r="L124" s="10"/>
      <c r="M124" s="10"/>
      <c r="N124" s="17"/>
      <c r="O124" s="11" t="s">
        <v>18</v>
      </c>
    </row>
    <row r="125" spans="1:15" ht="13.2" x14ac:dyDescent="0.25">
      <c r="A125" s="31"/>
      <c r="B125" s="13" t="s">
        <v>57</v>
      </c>
      <c r="C125" s="15"/>
      <c r="D125" s="15"/>
      <c r="E125" s="15"/>
      <c r="F125" s="15"/>
      <c r="G125" s="15"/>
      <c r="H125" s="32"/>
      <c r="I125" s="23"/>
      <c r="J125" s="15">
        <f>J126+J127+J128</f>
        <v>90</v>
      </c>
      <c r="K125" s="15">
        <f>K126+K127+K128</f>
        <v>3</v>
      </c>
      <c r="L125" s="15"/>
      <c r="M125" s="15"/>
      <c r="N125" s="15">
        <f>H125+K125+M125</f>
        <v>3</v>
      </c>
      <c r="O125" s="15"/>
    </row>
    <row r="126" spans="1:15" ht="13.2" x14ac:dyDescent="0.25">
      <c r="A126" s="33">
        <v>1</v>
      </c>
      <c r="B126" s="34" t="s">
        <v>109</v>
      </c>
      <c r="C126" s="33"/>
      <c r="D126" s="33"/>
      <c r="E126" s="33"/>
      <c r="F126" s="33"/>
      <c r="G126" s="33"/>
      <c r="H126" s="33"/>
      <c r="I126" s="33"/>
      <c r="J126" s="33">
        <v>30</v>
      </c>
      <c r="K126" s="33">
        <v>1</v>
      </c>
      <c r="L126" s="33"/>
      <c r="M126" s="33"/>
      <c r="N126" s="17"/>
      <c r="O126" s="33"/>
    </row>
    <row r="127" spans="1:15" ht="13.2" x14ac:dyDescent="0.25">
      <c r="A127" s="33">
        <v>2</v>
      </c>
      <c r="B127" s="34" t="s">
        <v>110</v>
      </c>
      <c r="C127" s="33"/>
      <c r="D127" s="33"/>
      <c r="E127" s="33"/>
      <c r="F127" s="33"/>
      <c r="G127" s="33"/>
      <c r="H127" s="33"/>
      <c r="I127" s="33"/>
      <c r="J127" s="33">
        <v>30</v>
      </c>
      <c r="K127" s="33">
        <v>1</v>
      </c>
      <c r="L127" s="33"/>
      <c r="M127" s="33"/>
      <c r="N127" s="17"/>
      <c r="O127" s="33"/>
    </row>
    <row r="128" spans="1:15" ht="13.2" x14ac:dyDescent="0.25">
      <c r="A128" s="33">
        <v>3</v>
      </c>
      <c r="B128" s="34" t="s">
        <v>111</v>
      </c>
      <c r="C128" s="33"/>
      <c r="D128" s="33"/>
      <c r="E128" s="33"/>
      <c r="F128" s="33"/>
      <c r="G128" s="33"/>
      <c r="H128" s="33"/>
      <c r="I128" s="33"/>
      <c r="J128" s="33">
        <v>30</v>
      </c>
      <c r="K128" s="33">
        <v>1</v>
      </c>
      <c r="L128" s="33"/>
      <c r="M128" s="33"/>
      <c r="N128" s="17"/>
      <c r="O128" s="33"/>
    </row>
    <row r="129" spans="1:15" ht="13.2" x14ac:dyDescent="0.25">
      <c r="A129" s="41"/>
      <c r="B129" s="38" t="s">
        <v>34</v>
      </c>
      <c r="C129" s="37">
        <f>C130+C131+C132+C133+C134+C135</f>
        <v>160</v>
      </c>
      <c r="D129" s="37">
        <f>D130+D131+D132+D133+D134+D135</f>
        <v>50</v>
      </c>
      <c r="E129" s="37">
        <f>E130+E131+E132+E133+E134+E135</f>
        <v>90</v>
      </c>
      <c r="F129" s="37">
        <f>F130+F131+F132+F133+F134+F135</f>
        <v>20</v>
      </c>
      <c r="G129" s="37"/>
      <c r="H129" s="37">
        <f>H130+H131+H132+H133+H134+H135</f>
        <v>8</v>
      </c>
      <c r="I129" s="38"/>
      <c r="J129" s="37"/>
      <c r="K129" s="37"/>
      <c r="L129" s="37"/>
      <c r="M129" s="37"/>
      <c r="N129" s="15">
        <f>H129+K129+M129</f>
        <v>8</v>
      </c>
      <c r="O129" s="37"/>
    </row>
    <row r="130" spans="1:15" ht="13.2" x14ac:dyDescent="0.25">
      <c r="A130" s="11">
        <v>1</v>
      </c>
      <c r="B130" s="16" t="s">
        <v>112</v>
      </c>
      <c r="C130" s="11">
        <f t="shared" ref="C130:C135" si="5">D130+E130+F130+G130</f>
        <v>30</v>
      </c>
      <c r="D130" s="11">
        <v>10</v>
      </c>
      <c r="E130" s="11">
        <v>20</v>
      </c>
      <c r="F130" s="11"/>
      <c r="G130" s="11"/>
      <c r="H130" s="11">
        <v>2</v>
      </c>
      <c r="I130" s="16" t="s">
        <v>20</v>
      </c>
      <c r="J130" s="11"/>
      <c r="K130" s="11"/>
      <c r="L130" s="11"/>
      <c r="M130" s="11"/>
      <c r="N130" s="17"/>
      <c r="O130" s="11" t="s">
        <v>30</v>
      </c>
    </row>
    <row r="131" spans="1:15" ht="13.2" x14ac:dyDescent="0.25">
      <c r="A131" s="11">
        <v>2</v>
      </c>
      <c r="B131" s="16" t="s">
        <v>113</v>
      </c>
      <c r="C131" s="11">
        <f t="shared" si="5"/>
        <v>30</v>
      </c>
      <c r="D131" s="11">
        <v>10</v>
      </c>
      <c r="E131" s="11">
        <v>20</v>
      </c>
      <c r="F131" s="11"/>
      <c r="G131" s="11"/>
      <c r="H131" s="11">
        <v>1</v>
      </c>
      <c r="I131" s="16" t="s">
        <v>20</v>
      </c>
      <c r="J131" s="11"/>
      <c r="K131" s="11"/>
      <c r="L131" s="11"/>
      <c r="M131" s="11"/>
      <c r="N131" s="17"/>
      <c r="O131" s="11" t="s">
        <v>30</v>
      </c>
    </row>
    <row r="132" spans="1:15" ht="13.2" x14ac:dyDescent="0.25">
      <c r="A132" s="11">
        <v>3</v>
      </c>
      <c r="B132" s="16" t="s">
        <v>114</v>
      </c>
      <c r="C132" s="11">
        <f t="shared" si="5"/>
        <v>25</v>
      </c>
      <c r="D132" s="11">
        <v>10</v>
      </c>
      <c r="E132" s="11">
        <v>15</v>
      </c>
      <c r="F132" s="11"/>
      <c r="G132" s="11"/>
      <c r="H132" s="11">
        <v>2</v>
      </c>
      <c r="I132" s="16" t="s">
        <v>20</v>
      </c>
      <c r="J132" s="11"/>
      <c r="K132" s="11"/>
      <c r="L132" s="11"/>
      <c r="M132" s="11"/>
      <c r="N132" s="17"/>
      <c r="O132" s="11" t="s">
        <v>30</v>
      </c>
    </row>
    <row r="133" spans="1:15" ht="13.2" x14ac:dyDescent="0.25">
      <c r="A133" s="11">
        <v>4</v>
      </c>
      <c r="B133" s="16" t="s">
        <v>115</v>
      </c>
      <c r="C133" s="11">
        <f t="shared" si="5"/>
        <v>25</v>
      </c>
      <c r="D133" s="11">
        <v>10</v>
      </c>
      <c r="E133" s="11">
        <v>15</v>
      </c>
      <c r="F133" s="11"/>
      <c r="G133" s="11"/>
      <c r="H133" s="11">
        <v>1</v>
      </c>
      <c r="I133" s="16" t="s">
        <v>20</v>
      </c>
      <c r="J133" s="11"/>
      <c r="K133" s="11"/>
      <c r="L133" s="11"/>
      <c r="M133" s="11"/>
      <c r="N133" s="17"/>
      <c r="O133" s="11" t="s">
        <v>30</v>
      </c>
    </row>
    <row r="134" spans="1:15" ht="13.2" x14ac:dyDescent="0.25">
      <c r="A134" s="11">
        <v>5</v>
      </c>
      <c r="B134" s="16" t="s">
        <v>116</v>
      </c>
      <c r="C134" s="11">
        <f t="shared" si="5"/>
        <v>30</v>
      </c>
      <c r="D134" s="11">
        <v>10</v>
      </c>
      <c r="E134" s="11">
        <v>20</v>
      </c>
      <c r="F134" s="11"/>
      <c r="G134" s="11"/>
      <c r="H134" s="11">
        <v>1</v>
      </c>
      <c r="I134" s="16" t="s">
        <v>20</v>
      </c>
      <c r="J134" s="11"/>
      <c r="K134" s="11"/>
      <c r="L134" s="11"/>
      <c r="M134" s="11"/>
      <c r="N134" s="17"/>
      <c r="O134" s="11" t="s">
        <v>30</v>
      </c>
    </row>
    <row r="135" spans="1:15" ht="13.2" x14ac:dyDescent="0.25">
      <c r="A135" s="11">
        <v>6</v>
      </c>
      <c r="B135" s="16" t="s">
        <v>117</v>
      </c>
      <c r="C135" s="11">
        <f t="shared" si="5"/>
        <v>20</v>
      </c>
      <c r="D135" s="11"/>
      <c r="E135" s="11"/>
      <c r="F135" s="11">
        <v>20</v>
      </c>
      <c r="G135" s="11"/>
      <c r="H135" s="11">
        <v>1</v>
      </c>
      <c r="I135" s="16" t="s">
        <v>20</v>
      </c>
      <c r="J135" s="11"/>
      <c r="K135" s="11"/>
      <c r="L135" s="11"/>
      <c r="M135" s="11"/>
      <c r="N135" s="17"/>
      <c r="O135" s="11" t="s">
        <v>18</v>
      </c>
    </row>
    <row r="136" spans="1:15" ht="13.2" x14ac:dyDescent="0.25">
      <c r="A136" s="39"/>
      <c r="B136" s="40" t="s">
        <v>42</v>
      </c>
      <c r="C136" s="28">
        <f>C129+C117+C115+C125</f>
        <v>450</v>
      </c>
      <c r="D136" s="28">
        <f>D129+D117+D115+D125</f>
        <v>140</v>
      </c>
      <c r="E136" s="28">
        <f>E129+E117+E115+E125</f>
        <v>270</v>
      </c>
      <c r="F136" s="28">
        <f>F129+F117+F115+F125</f>
        <v>40</v>
      </c>
      <c r="G136" s="28"/>
      <c r="H136" s="28">
        <f>H129+H117+H115+H125</f>
        <v>26</v>
      </c>
      <c r="I136" s="28">
        <f>I129+I117+I115+I125</f>
        <v>0</v>
      </c>
      <c r="J136" s="28">
        <f>J129+J117+J115+J125</f>
        <v>90</v>
      </c>
      <c r="K136" s="28">
        <f>K129+K117+K115+K125</f>
        <v>3</v>
      </c>
      <c r="L136" s="28"/>
      <c r="M136" s="28"/>
      <c r="N136" s="15">
        <f>H136+K136+M136</f>
        <v>29</v>
      </c>
      <c r="O136" s="26" t="s">
        <v>18</v>
      </c>
    </row>
    <row r="138" spans="1:15" ht="13.2" x14ac:dyDescent="0.25">
      <c r="A138"/>
      <c r="B138"/>
      <c r="C138"/>
      <c r="D138"/>
      <c r="E138"/>
      <c r="F138"/>
      <c r="G138"/>
      <c r="H138"/>
      <c r="I138"/>
      <c r="J138" s="49"/>
      <c r="K138"/>
      <c r="L138"/>
    </row>
    <row r="139" spans="1:15" ht="31.2" x14ac:dyDescent="0.25">
      <c r="A139"/>
      <c r="B139"/>
      <c r="C139"/>
      <c r="D139"/>
      <c r="E139"/>
      <c r="F139" s="50" t="s">
        <v>1</v>
      </c>
      <c r="G139" s="50" t="s">
        <v>118</v>
      </c>
      <c r="H139" s="50" t="s">
        <v>119</v>
      </c>
      <c r="I139" s="51" t="s">
        <v>120</v>
      </c>
      <c r="J139" s="51" t="s">
        <v>121</v>
      </c>
      <c r="K139"/>
      <c r="L139"/>
    </row>
    <row r="140" spans="1:15" ht="15.6" x14ac:dyDescent="0.25">
      <c r="A140"/>
      <c r="B140"/>
      <c r="C140"/>
      <c r="D140"/>
      <c r="E140"/>
      <c r="F140" s="52" t="s">
        <v>122</v>
      </c>
      <c r="G140" s="52" t="s">
        <v>123</v>
      </c>
      <c r="H140" s="52" t="s">
        <v>123</v>
      </c>
      <c r="I140" s="52">
        <f>C23+L23+J23</f>
        <v>446</v>
      </c>
      <c r="J140" s="52">
        <f>N23</f>
        <v>29</v>
      </c>
      <c r="K140"/>
      <c r="L140"/>
    </row>
    <row r="141" spans="1:15" ht="15.6" x14ac:dyDescent="0.25">
      <c r="A141"/>
      <c r="B141"/>
      <c r="C141"/>
      <c r="D141"/>
      <c r="E141"/>
      <c r="F141" s="52" t="s">
        <v>124</v>
      </c>
      <c r="G141" s="52" t="s">
        <v>123</v>
      </c>
      <c r="H141" s="52" t="s">
        <v>125</v>
      </c>
      <c r="I141" s="52">
        <f>C50+J50+L50</f>
        <v>731</v>
      </c>
      <c r="J141" s="52">
        <f>N50</f>
        <v>31</v>
      </c>
      <c r="K141"/>
      <c r="L141"/>
    </row>
    <row r="142" spans="1:15" ht="15.6" x14ac:dyDescent="0.25">
      <c r="A142"/>
      <c r="B142"/>
      <c r="C142"/>
      <c r="D142"/>
      <c r="E142"/>
      <c r="F142" s="52" t="s">
        <v>126</v>
      </c>
      <c r="G142" s="52" t="s">
        <v>125</v>
      </c>
      <c r="H142" s="52" t="s">
        <v>127</v>
      </c>
      <c r="I142" s="52">
        <f>C68+J68+L68</f>
        <v>600</v>
      </c>
      <c r="J142" s="52">
        <f>N68</f>
        <v>26</v>
      </c>
      <c r="K142"/>
      <c r="L142"/>
    </row>
    <row r="143" spans="1:15" ht="15.6" x14ac:dyDescent="0.25">
      <c r="A143"/>
      <c r="B143"/>
      <c r="C143"/>
      <c r="D143"/>
      <c r="E143"/>
      <c r="F143" s="52" t="s">
        <v>128</v>
      </c>
      <c r="G143" s="52" t="s">
        <v>125</v>
      </c>
      <c r="H143" s="52" t="s">
        <v>129</v>
      </c>
      <c r="I143" s="52">
        <f>C88+J88+L88</f>
        <v>798</v>
      </c>
      <c r="J143" s="52">
        <f>N88</f>
        <v>35</v>
      </c>
      <c r="K143"/>
      <c r="L143"/>
    </row>
    <row r="144" spans="1:15" ht="15.6" x14ac:dyDescent="0.25">
      <c r="A144"/>
      <c r="B144"/>
      <c r="C144"/>
      <c r="D144"/>
      <c r="E144"/>
      <c r="F144" s="52" t="s">
        <v>130</v>
      </c>
      <c r="G144" s="52" t="s">
        <v>127</v>
      </c>
      <c r="H144" s="52" t="s">
        <v>131</v>
      </c>
      <c r="I144" s="52">
        <f>C111+J111+L111</f>
        <v>616</v>
      </c>
      <c r="J144" s="52">
        <f>N111</f>
        <v>31</v>
      </c>
      <c r="K144"/>
      <c r="L144"/>
    </row>
    <row r="145" spans="1:12" ht="15.6" x14ac:dyDescent="0.25">
      <c r="A145"/>
      <c r="B145"/>
      <c r="C145"/>
      <c r="D145"/>
      <c r="E145"/>
      <c r="F145" s="52" t="s">
        <v>132</v>
      </c>
      <c r="G145" s="52" t="s">
        <v>127</v>
      </c>
      <c r="H145" s="52" t="s">
        <v>133</v>
      </c>
      <c r="I145" s="52">
        <f>C136+J136+L136</f>
        <v>540</v>
      </c>
      <c r="J145" s="52">
        <f>N136</f>
        <v>29</v>
      </c>
      <c r="K145"/>
      <c r="L145"/>
    </row>
    <row r="146" spans="1:12" ht="15.6" x14ac:dyDescent="0.25">
      <c r="F146" s="50" t="s">
        <v>134</v>
      </c>
      <c r="G146" s="7"/>
      <c r="H146" s="7"/>
      <c r="I146" s="50">
        <f>SUM(I140:I145)</f>
        <v>3731</v>
      </c>
      <c r="J146" s="50">
        <f>J140+J141+J142+J143+J144+J145</f>
        <v>181</v>
      </c>
      <c r="K146"/>
      <c r="L146"/>
    </row>
    <row r="147" spans="1:12" ht="13.2" x14ac:dyDescent="0.25">
      <c r="A147"/>
      <c r="B147"/>
      <c r="C147"/>
      <c r="D147"/>
      <c r="E147"/>
      <c r="F147"/>
      <c r="G147"/>
      <c r="H147"/>
      <c r="I147"/>
      <c r="J147"/>
      <c r="K147"/>
      <c r="L147"/>
    </row>
    <row r="148" spans="1:12" ht="35.25" customHeight="1" x14ac:dyDescent="0.25">
      <c r="A148" s="17" t="s">
        <v>135</v>
      </c>
      <c r="B148" s="6" t="s">
        <v>136</v>
      </c>
      <c r="C148" s="6"/>
      <c r="D148" s="53" t="s">
        <v>137</v>
      </c>
      <c r="E148" s="53" t="s">
        <v>138</v>
      </c>
      <c r="F148" s="5" t="s">
        <v>139</v>
      </c>
      <c r="G148" s="5"/>
      <c r="H148" s="5"/>
      <c r="I148" s="5"/>
      <c r="J148" s="55" t="s">
        <v>140</v>
      </c>
      <c r="K148"/>
      <c r="L148"/>
    </row>
    <row r="149" spans="1:12" ht="39.6" x14ac:dyDescent="0.25">
      <c r="A149" s="55"/>
      <c r="B149" s="4"/>
      <c r="C149" s="4"/>
      <c r="D149" s="55"/>
      <c r="E149" s="17"/>
      <c r="F149" s="57" t="s">
        <v>141</v>
      </c>
      <c r="G149" s="58" t="s">
        <v>142</v>
      </c>
      <c r="H149" s="59" t="s">
        <v>143</v>
      </c>
      <c r="I149" s="60" t="s">
        <v>144</v>
      </c>
      <c r="J149" s="61"/>
      <c r="K149"/>
      <c r="L149"/>
    </row>
    <row r="150" spans="1:12" ht="13.2" x14ac:dyDescent="0.25">
      <c r="A150" s="4" t="s">
        <v>145</v>
      </c>
      <c r="B150" s="4"/>
      <c r="C150" s="4"/>
      <c r="D150" s="58">
        <f>J146</f>
        <v>181</v>
      </c>
      <c r="E150" s="58">
        <f>E162</f>
        <v>36</v>
      </c>
      <c r="F150" s="58">
        <f>C136+C111+C88+C68+C50+C23</f>
        <v>2771</v>
      </c>
      <c r="G150" s="58">
        <f>D136+D111+D88+D68+D50+D23</f>
        <v>891</v>
      </c>
      <c r="H150" s="58">
        <f>E136+F136+E111+F111+E88+F88+E68+F68+E50+F50+E23+F23</f>
        <v>1880</v>
      </c>
      <c r="I150" s="58"/>
      <c r="J150" s="58">
        <f>J162</f>
        <v>960</v>
      </c>
      <c r="K150"/>
      <c r="L150"/>
    </row>
    <row r="151" spans="1:12" ht="13.2" x14ac:dyDescent="0.25">
      <c r="A151" s="4"/>
      <c r="B151" s="4"/>
      <c r="C151" s="4" t="s">
        <v>146</v>
      </c>
      <c r="D151" s="4"/>
      <c r="E151" s="4"/>
      <c r="F151" s="4"/>
      <c r="G151" s="4"/>
      <c r="H151" s="4"/>
      <c r="I151" s="4"/>
      <c r="J151" s="4"/>
      <c r="K151"/>
      <c r="L151"/>
    </row>
    <row r="152" spans="1:12" ht="13.2" x14ac:dyDescent="0.25">
      <c r="A152" s="4"/>
      <c r="B152" s="4"/>
      <c r="C152" s="4" t="s">
        <v>147</v>
      </c>
      <c r="D152" s="4"/>
      <c r="E152" s="4"/>
      <c r="F152" s="4"/>
      <c r="G152" s="4"/>
      <c r="H152" s="4"/>
      <c r="I152" s="4"/>
      <c r="J152" s="4"/>
      <c r="K152"/>
      <c r="L152"/>
    </row>
    <row r="153" spans="1:12" ht="13.2" x14ac:dyDescent="0.25">
      <c r="A153" s="3" t="s">
        <v>148</v>
      </c>
      <c r="B153" s="3"/>
      <c r="C153" s="3"/>
      <c r="D153" s="21">
        <f>H27</f>
        <v>9</v>
      </c>
      <c r="E153" s="62"/>
      <c r="F153" s="62">
        <f>G153+H153</f>
        <v>250</v>
      </c>
      <c r="G153" s="62">
        <v>100</v>
      </c>
      <c r="H153" s="62">
        <v>150</v>
      </c>
      <c r="I153" s="62"/>
      <c r="J153" s="62"/>
      <c r="K153"/>
      <c r="L153"/>
    </row>
    <row r="154" spans="1:12" ht="13.2" x14ac:dyDescent="0.25">
      <c r="A154" s="4"/>
      <c r="B154" s="4"/>
      <c r="C154" s="4" t="s">
        <v>149</v>
      </c>
      <c r="D154" s="4"/>
      <c r="E154" s="4"/>
      <c r="F154" s="4"/>
      <c r="G154" s="4"/>
      <c r="H154" s="4"/>
      <c r="I154" s="4"/>
      <c r="J154" s="4"/>
      <c r="K154"/>
      <c r="L154"/>
    </row>
    <row r="155" spans="1:12" ht="13.2" x14ac:dyDescent="0.25">
      <c r="A155" s="3" t="s">
        <v>148</v>
      </c>
      <c r="B155" s="3"/>
      <c r="C155" s="3"/>
      <c r="D155" s="21">
        <f>H115+H92+H72+H54+H33+H7</f>
        <v>32</v>
      </c>
      <c r="E155" s="62"/>
      <c r="F155" s="62">
        <f>G155+H155</f>
        <v>475</v>
      </c>
      <c r="G155" s="62">
        <v>175</v>
      </c>
      <c r="H155" s="62">
        <v>300</v>
      </c>
      <c r="I155" s="62"/>
      <c r="J155" s="62"/>
      <c r="K155"/>
      <c r="L155"/>
    </row>
    <row r="156" spans="1:12" ht="13.2" x14ac:dyDescent="0.25">
      <c r="A156" s="4"/>
      <c r="B156" s="4"/>
      <c r="C156" s="4" t="s">
        <v>150</v>
      </c>
      <c r="D156" s="4"/>
      <c r="E156" s="4"/>
      <c r="F156" s="4"/>
      <c r="G156" s="4"/>
      <c r="H156" s="4"/>
      <c r="I156" s="4"/>
      <c r="J156" s="4"/>
      <c r="K156"/>
      <c r="L156"/>
    </row>
    <row r="157" spans="1:12" ht="13.2" x14ac:dyDescent="0.25">
      <c r="A157" s="3" t="s">
        <v>148</v>
      </c>
      <c r="B157" s="3"/>
      <c r="C157" s="3"/>
      <c r="D157" s="21">
        <f>H117+H94+H75+H56+H38+H15+H3</f>
        <v>90</v>
      </c>
      <c r="E157" s="62"/>
      <c r="F157" s="62">
        <f>G157+H157</f>
        <v>1740</v>
      </c>
      <c r="G157" s="62">
        <f>D117+D94+D75+D56+D38+D15</f>
        <v>530</v>
      </c>
      <c r="H157" s="62">
        <f>E117+F117+E94+E75+E56+E38+E15</f>
        <v>1210</v>
      </c>
      <c r="I157" s="62"/>
      <c r="J157" s="62"/>
      <c r="K157"/>
      <c r="L157"/>
    </row>
    <row r="158" spans="1:12" ht="13.2" x14ac:dyDescent="0.25">
      <c r="A158" s="4"/>
      <c r="B158" s="4"/>
      <c r="C158" s="4" t="s">
        <v>151</v>
      </c>
      <c r="D158" s="4"/>
      <c r="E158" s="4"/>
      <c r="F158" s="4"/>
      <c r="G158" s="4"/>
      <c r="H158" s="4"/>
      <c r="I158" s="4"/>
      <c r="J158" s="4"/>
      <c r="K158"/>
      <c r="L158"/>
    </row>
    <row r="159" spans="1:12" ht="13.2" x14ac:dyDescent="0.25">
      <c r="A159" s="3" t="s">
        <v>148</v>
      </c>
      <c r="B159" s="3"/>
      <c r="C159" s="3"/>
      <c r="D159" s="21">
        <f>H129+H109+H86+H46+H17</f>
        <v>14</v>
      </c>
      <c r="E159" s="62"/>
      <c r="F159" s="62">
        <f>G159+H159</f>
        <v>306</v>
      </c>
      <c r="G159" s="62">
        <f>D129+D86+D46+D17</f>
        <v>96</v>
      </c>
      <c r="H159" s="62">
        <f>E129+F129+F109+E86+E46+E17</f>
        <v>210</v>
      </c>
      <c r="I159" s="62"/>
      <c r="J159" s="62"/>
      <c r="K159"/>
      <c r="L159"/>
    </row>
    <row r="160" spans="1:12" ht="13.2" x14ac:dyDescent="0.25">
      <c r="A160" s="3" t="s">
        <v>152</v>
      </c>
      <c r="B160" s="3"/>
      <c r="C160" s="3"/>
      <c r="D160" s="21">
        <f>H130+H131+H132+H133+H134+H47+H19</f>
        <v>9</v>
      </c>
      <c r="E160" s="62"/>
      <c r="F160" s="62">
        <f>G160+H160</f>
        <v>195</v>
      </c>
      <c r="G160" s="62">
        <f>D130+D131+D132+D133+D134+D47</f>
        <v>60</v>
      </c>
      <c r="H160" s="62">
        <f>E134+E133+E132+E131+E130+E47+E19</f>
        <v>135</v>
      </c>
      <c r="I160" s="62"/>
      <c r="J160" s="62"/>
      <c r="K160"/>
      <c r="L160"/>
    </row>
    <row r="161" spans="1:12" ht="13.2" x14ac:dyDescent="0.25">
      <c r="A161" s="4"/>
      <c r="B161" s="4"/>
      <c r="C161" s="4" t="s">
        <v>153</v>
      </c>
      <c r="D161" s="4"/>
      <c r="E161" s="4"/>
      <c r="F161" s="4"/>
      <c r="G161" s="4"/>
      <c r="H161" s="4"/>
      <c r="I161" s="4"/>
      <c r="J161" s="4"/>
      <c r="K161"/>
      <c r="L161"/>
    </row>
    <row r="162" spans="1:12" ht="13.2" x14ac:dyDescent="0.25">
      <c r="A162" s="3" t="s">
        <v>154</v>
      </c>
      <c r="B162" s="3"/>
      <c r="C162" s="3"/>
      <c r="D162" s="21"/>
      <c r="E162" s="62">
        <f>J146-H136-H111-H88-H68-H50-H23</f>
        <v>36</v>
      </c>
      <c r="F162" s="62"/>
      <c r="G162" s="62"/>
      <c r="H162" s="62"/>
      <c r="I162" s="62"/>
      <c r="J162" s="62">
        <f>J136+L136+J111+L111+J88+L88+J68+L68+J50+L50+J23+L23</f>
        <v>960</v>
      </c>
      <c r="K162"/>
      <c r="L162"/>
    </row>
    <row r="163" spans="1:12" ht="13.2" x14ac:dyDescent="0.25">
      <c r="A163" s="2" t="s">
        <v>155</v>
      </c>
      <c r="B163" s="2"/>
      <c r="C163" s="2"/>
      <c r="D163" s="24"/>
      <c r="E163" s="24"/>
      <c r="F163" s="24"/>
      <c r="G163" s="24"/>
      <c r="H163" s="24"/>
      <c r="I163" s="24"/>
      <c r="J163" s="24"/>
      <c r="K163"/>
      <c r="L163"/>
    </row>
    <row r="164" spans="1:12" ht="13.2" x14ac:dyDescent="0.25">
      <c r="A164"/>
      <c r="B164"/>
      <c r="C164"/>
      <c r="D164"/>
      <c r="E164"/>
      <c r="F164"/>
      <c r="G164"/>
      <c r="H164"/>
      <c r="I164"/>
      <c r="J164"/>
      <c r="K164"/>
      <c r="L164"/>
    </row>
    <row r="165" spans="1:12" ht="13.2" x14ac:dyDescent="0.25">
      <c r="A165"/>
      <c r="B165"/>
      <c r="C165"/>
      <c r="D165"/>
      <c r="E165"/>
      <c r="F165"/>
      <c r="G165"/>
      <c r="H165"/>
    </row>
    <row r="166" spans="1:12" ht="13.2" x14ac:dyDescent="0.25">
      <c r="A166" s="17" t="s">
        <v>123</v>
      </c>
      <c r="B166" s="55" t="s">
        <v>156</v>
      </c>
      <c r="C166" s="1" t="s">
        <v>8</v>
      </c>
      <c r="D166" s="1"/>
      <c r="E166"/>
      <c r="F166"/>
      <c r="G166"/>
      <c r="H166"/>
    </row>
    <row r="167" spans="1:12" ht="13.2" x14ac:dyDescent="0.25">
      <c r="A167" s="55"/>
      <c r="B167" s="55"/>
      <c r="C167" s="58" t="s">
        <v>157</v>
      </c>
      <c r="D167" s="58" t="s">
        <v>158</v>
      </c>
      <c r="E167"/>
      <c r="F167"/>
      <c r="G167"/>
      <c r="H167"/>
    </row>
    <row r="168" spans="1:12" ht="13.2" x14ac:dyDescent="0.25">
      <c r="A168" s="4" t="s">
        <v>159</v>
      </c>
      <c r="B168" s="4"/>
      <c r="C168" s="62">
        <f>D150</f>
        <v>181</v>
      </c>
      <c r="D168" s="62">
        <v>100</v>
      </c>
      <c r="E168"/>
      <c r="F168"/>
      <c r="G168"/>
      <c r="H168"/>
    </row>
    <row r="169" spans="1:12" ht="26.4" x14ac:dyDescent="0.25">
      <c r="A169" s="21">
        <v>1</v>
      </c>
      <c r="B169" s="63" t="s">
        <v>160</v>
      </c>
      <c r="C169" s="62">
        <f>D150-E150</f>
        <v>145</v>
      </c>
      <c r="D169" s="64">
        <f>C169*1/C168</f>
        <v>0.80110497237569056</v>
      </c>
      <c r="E169"/>
      <c r="F169"/>
      <c r="G169"/>
      <c r="H169"/>
    </row>
    <row r="170" spans="1:12" ht="13.2" x14ac:dyDescent="0.25">
      <c r="A170" s="21">
        <v>2</v>
      </c>
      <c r="B170" s="63" t="s">
        <v>161</v>
      </c>
      <c r="C170" s="62" t="s">
        <v>162</v>
      </c>
      <c r="D170" s="62" t="s">
        <v>162</v>
      </c>
      <c r="E170"/>
      <c r="F170"/>
      <c r="G170"/>
      <c r="H170"/>
    </row>
    <row r="171" spans="1:12" ht="13.2" x14ac:dyDescent="0.25">
      <c r="A171" s="21">
        <v>3</v>
      </c>
      <c r="B171" s="63" t="s">
        <v>163</v>
      </c>
      <c r="C171" s="62">
        <f>E150</f>
        <v>36</v>
      </c>
      <c r="D171" s="64">
        <f>C171*1/C168</f>
        <v>0.19889502762430938</v>
      </c>
      <c r="E171"/>
      <c r="F171"/>
      <c r="G171"/>
      <c r="H171"/>
    </row>
    <row r="172" spans="1:12" ht="13.2" x14ac:dyDescent="0.25">
      <c r="A172" s="21">
        <v>4</v>
      </c>
      <c r="B172" s="63" t="s">
        <v>164</v>
      </c>
      <c r="C172" s="62" t="s">
        <v>162</v>
      </c>
      <c r="D172" s="62" t="s">
        <v>162</v>
      </c>
      <c r="E172"/>
      <c r="F172"/>
      <c r="G172"/>
      <c r="H172"/>
    </row>
    <row r="173" spans="1:12" ht="13.2" x14ac:dyDescent="0.25">
      <c r="A173" s="21">
        <v>5</v>
      </c>
      <c r="B173" s="63" t="s">
        <v>165</v>
      </c>
      <c r="C173" s="62">
        <f>H10+H36+H55+H73</f>
        <v>5</v>
      </c>
      <c r="D173" s="64">
        <f>C173*1/C168</f>
        <v>2.7624309392265192E-2</v>
      </c>
      <c r="E173"/>
      <c r="F173" s="65"/>
      <c r="G173"/>
      <c r="H173"/>
    </row>
    <row r="174" spans="1:12" ht="13.2" x14ac:dyDescent="0.25">
      <c r="A174" s="21">
        <v>6</v>
      </c>
      <c r="B174" s="66" t="s">
        <v>166</v>
      </c>
      <c r="C174" s="62">
        <v>127</v>
      </c>
      <c r="D174" s="64">
        <f>C174*1/C168</f>
        <v>0.7016574585635359</v>
      </c>
      <c r="E174"/>
      <c r="F174"/>
      <c r="G174"/>
      <c r="H174"/>
    </row>
    <row r="175" spans="1:12" ht="39.6" x14ac:dyDescent="0.25">
      <c r="A175" s="21">
        <v>7</v>
      </c>
      <c r="B175" s="66" t="s">
        <v>167</v>
      </c>
      <c r="C175" s="62" t="s">
        <v>162</v>
      </c>
      <c r="D175" s="62" t="s">
        <v>162</v>
      </c>
      <c r="E175"/>
      <c r="F175"/>
      <c r="G175"/>
      <c r="H175"/>
    </row>
    <row r="176" spans="1:12" ht="13.2" x14ac:dyDescent="0.25">
      <c r="E176"/>
      <c r="F176"/>
      <c r="G176"/>
      <c r="H176"/>
    </row>
    <row r="177" spans="1:10" ht="26.4" x14ac:dyDescent="0.25">
      <c r="A177" s="17" t="s">
        <v>125</v>
      </c>
      <c r="B177" s="54" t="s">
        <v>168</v>
      </c>
      <c r="C177" s="54" t="s">
        <v>158</v>
      </c>
      <c r="D177" s="67"/>
      <c r="E177"/>
      <c r="F177"/>
      <c r="G177"/>
      <c r="H177"/>
    </row>
    <row r="178" spans="1:10" ht="14.4" x14ac:dyDescent="0.25">
      <c r="A178" s="21">
        <v>1</v>
      </c>
      <c r="B178" s="63" t="s">
        <v>169</v>
      </c>
      <c r="C178" s="62"/>
      <c r="D178" s="68"/>
      <c r="E178"/>
      <c r="F178"/>
      <c r="G178"/>
      <c r="H178"/>
    </row>
    <row r="179" spans="1:10" ht="14.4" x14ac:dyDescent="0.25">
      <c r="A179" s="21">
        <v>2</v>
      </c>
      <c r="B179" s="63" t="s">
        <v>170</v>
      </c>
      <c r="C179" s="62"/>
      <c r="D179" s="68"/>
      <c r="E179"/>
      <c r="F179"/>
      <c r="G179"/>
      <c r="H179"/>
      <c r="I179"/>
      <c r="J179"/>
    </row>
    <row r="180" spans="1:10" ht="13.2" x14ac:dyDescent="0.25">
      <c r="A180" s="4" t="s">
        <v>171</v>
      </c>
      <c r="B180" s="4"/>
      <c r="C180" s="62">
        <v>100</v>
      </c>
      <c r="E180"/>
      <c r="F180"/>
      <c r="G180"/>
      <c r="H180"/>
      <c r="I180"/>
      <c r="J180"/>
    </row>
    <row r="181" spans="1:10" ht="13.2" x14ac:dyDescent="0.25">
      <c r="A181"/>
      <c r="B181"/>
      <c r="C181"/>
      <c r="D181"/>
      <c r="E181"/>
      <c r="F181"/>
      <c r="G181"/>
      <c r="H181"/>
      <c r="I181"/>
      <c r="J181"/>
    </row>
    <row r="182" spans="1:10" ht="13.2" x14ac:dyDescent="0.25">
      <c r="A182"/>
      <c r="B182"/>
      <c r="C182"/>
      <c r="D182"/>
      <c r="E182"/>
      <c r="F182"/>
      <c r="G182"/>
      <c r="H182"/>
      <c r="I182"/>
      <c r="J182"/>
    </row>
    <row r="183" spans="1:10" ht="13.2" x14ac:dyDescent="0.25">
      <c r="A183"/>
      <c r="B183"/>
      <c r="C183"/>
      <c r="D183"/>
      <c r="E183"/>
      <c r="F183"/>
      <c r="G183"/>
      <c r="H183"/>
      <c r="I183"/>
      <c r="J183"/>
    </row>
    <row r="184" spans="1:10" ht="13.2" x14ac:dyDescent="0.25">
      <c r="A184"/>
      <c r="B184"/>
      <c r="C184"/>
      <c r="D184"/>
      <c r="E184"/>
      <c r="F184"/>
      <c r="G184"/>
      <c r="H184"/>
      <c r="I184"/>
      <c r="J184"/>
    </row>
    <row r="185" spans="1:10" ht="13.2" x14ac:dyDescent="0.25">
      <c r="A185"/>
      <c r="B185"/>
      <c r="C185"/>
      <c r="D185"/>
      <c r="E185"/>
      <c r="F185"/>
      <c r="G185"/>
      <c r="H185"/>
      <c r="I185"/>
      <c r="J185"/>
    </row>
    <row r="186" spans="1:10" ht="13.2" x14ac:dyDescent="0.25">
      <c r="A186"/>
      <c r="B186"/>
      <c r="C186"/>
      <c r="D186"/>
      <c r="E186"/>
      <c r="F186"/>
      <c r="G186"/>
      <c r="H186"/>
      <c r="I186"/>
      <c r="J186"/>
    </row>
    <row r="187" spans="1:10" ht="13.2" x14ac:dyDescent="0.25">
      <c r="A187"/>
      <c r="B187"/>
      <c r="C187"/>
      <c r="D187"/>
      <c r="E187"/>
      <c r="F187"/>
      <c r="G187"/>
      <c r="H187"/>
      <c r="I187"/>
      <c r="J187"/>
    </row>
    <row r="188" spans="1:10" ht="13.2" x14ac:dyDescent="0.25">
      <c r="A188"/>
      <c r="B188"/>
      <c r="C188"/>
      <c r="D188"/>
      <c r="E188"/>
      <c r="F188"/>
      <c r="G188"/>
      <c r="H188"/>
      <c r="I188"/>
      <c r="J188"/>
    </row>
    <row r="189" spans="1:10" ht="13.2" x14ac:dyDescent="0.25">
      <c r="A189"/>
      <c r="B189"/>
      <c r="C189"/>
      <c r="D189"/>
      <c r="E189"/>
      <c r="F189"/>
      <c r="G189"/>
      <c r="H189"/>
      <c r="I189"/>
      <c r="J189"/>
    </row>
    <row r="190" spans="1:10" ht="13.2" x14ac:dyDescent="0.25">
      <c r="A190"/>
      <c r="B190"/>
      <c r="C190"/>
      <c r="D190"/>
      <c r="E190"/>
      <c r="F190"/>
      <c r="G190"/>
      <c r="H190"/>
      <c r="I190"/>
      <c r="J190"/>
    </row>
    <row r="191" spans="1:10" ht="13.2" x14ac:dyDescent="0.25">
      <c r="A191"/>
      <c r="B191"/>
      <c r="C191"/>
      <c r="D191"/>
      <c r="E191"/>
      <c r="F191"/>
      <c r="G191"/>
      <c r="H191"/>
      <c r="I191"/>
      <c r="J191"/>
    </row>
    <row r="192" spans="1:10" ht="13.2" x14ac:dyDescent="0.25">
      <c r="A192"/>
      <c r="B192"/>
      <c r="C192"/>
      <c r="D192"/>
      <c r="E192"/>
      <c r="F192"/>
      <c r="G192"/>
      <c r="H192"/>
      <c r="I192"/>
      <c r="J192"/>
    </row>
    <row r="193" spans="1:13" ht="13.2" x14ac:dyDescent="0.25">
      <c r="A193"/>
      <c r="B193"/>
      <c r="C193"/>
      <c r="D193"/>
      <c r="E193"/>
      <c r="F193"/>
      <c r="G193"/>
      <c r="H193"/>
      <c r="I193"/>
      <c r="J193"/>
    </row>
    <row r="194" spans="1:13" ht="13.2" x14ac:dyDescent="0.25">
      <c r="A194"/>
      <c r="B194"/>
      <c r="C194"/>
      <c r="D194"/>
      <c r="E194"/>
      <c r="F194"/>
      <c r="G194"/>
      <c r="H194"/>
      <c r="I194"/>
      <c r="J194"/>
    </row>
    <row r="196" spans="1:13" ht="13.2" x14ac:dyDescent="0.25">
      <c r="A196"/>
      <c r="B196"/>
      <c r="C196"/>
      <c r="D196"/>
    </row>
    <row r="197" spans="1:13" ht="13.2" x14ac:dyDescent="0.25">
      <c r="A197"/>
      <c r="B197"/>
      <c r="C197"/>
      <c r="D197"/>
    </row>
    <row r="198" spans="1:13" ht="13.2" x14ac:dyDescent="0.25">
      <c r="A198"/>
      <c r="B198"/>
      <c r="C198"/>
      <c r="D198"/>
    </row>
    <row r="199" spans="1:13" ht="13.2" x14ac:dyDescent="0.25">
      <c r="A199"/>
      <c r="B199"/>
      <c r="C199"/>
      <c r="D199"/>
    </row>
    <row r="200" spans="1:13" ht="13.2" x14ac:dyDescent="0.25">
      <c r="A200"/>
      <c r="B200"/>
      <c r="C200"/>
      <c r="D200"/>
    </row>
    <row r="201" spans="1:13" ht="13.2" x14ac:dyDescent="0.25">
      <c r="A201"/>
      <c r="B201"/>
      <c r="C201"/>
      <c r="D201"/>
    </row>
    <row r="202" spans="1:13" ht="13.2" x14ac:dyDescent="0.25">
      <c r="A202"/>
      <c r="B202"/>
      <c r="C202"/>
      <c r="D202"/>
    </row>
    <row r="203" spans="1:13" ht="13.2" x14ac:dyDescent="0.25">
      <c r="A203"/>
      <c r="B203"/>
      <c r="C203"/>
      <c r="D203"/>
      <c r="F203" s="56" t="s">
        <v>1</v>
      </c>
      <c r="G203" s="56" t="s">
        <v>118</v>
      </c>
      <c r="H203" s="56" t="s">
        <v>119</v>
      </c>
      <c r="I203" s="56" t="s">
        <v>172</v>
      </c>
      <c r="J203" s="56" t="s">
        <v>63</v>
      </c>
      <c r="K203" s="56" t="s">
        <v>173</v>
      </c>
      <c r="L203" s="56" t="s">
        <v>174</v>
      </c>
      <c r="M203" s="56" t="s">
        <v>173</v>
      </c>
    </row>
    <row r="204" spans="1:13" ht="13.2" x14ac:dyDescent="0.25">
      <c r="A204"/>
      <c r="B204"/>
      <c r="C204"/>
      <c r="D204"/>
      <c r="F204" s="24">
        <v>1</v>
      </c>
      <c r="G204" s="24" t="s">
        <v>123</v>
      </c>
      <c r="H204" s="24" t="s">
        <v>125</v>
      </c>
      <c r="I204" s="24" t="s">
        <v>175</v>
      </c>
      <c r="J204" s="24"/>
      <c r="K204" s="24"/>
      <c r="L204" s="24" t="s">
        <v>176</v>
      </c>
      <c r="M204" s="24">
        <v>6</v>
      </c>
    </row>
    <row r="205" spans="1:13" ht="13.2" x14ac:dyDescent="0.25">
      <c r="A205"/>
      <c r="B205"/>
      <c r="C205"/>
      <c r="D205"/>
      <c r="F205" s="24">
        <v>2</v>
      </c>
      <c r="G205" s="24" t="s">
        <v>125</v>
      </c>
      <c r="H205" s="24" t="s">
        <v>127</v>
      </c>
      <c r="I205" s="24" t="s">
        <v>177</v>
      </c>
      <c r="J205" s="24" t="s">
        <v>178</v>
      </c>
      <c r="K205" s="24">
        <v>2</v>
      </c>
      <c r="L205" s="24"/>
      <c r="M205" s="24"/>
    </row>
    <row r="206" spans="1:13" ht="13.2" x14ac:dyDescent="0.25">
      <c r="A206"/>
      <c r="B206"/>
      <c r="C206"/>
      <c r="D206"/>
      <c r="F206" s="24"/>
      <c r="G206" s="24"/>
      <c r="H206" s="24"/>
      <c r="I206" s="24" t="s">
        <v>71</v>
      </c>
      <c r="J206" s="24" t="s">
        <v>179</v>
      </c>
      <c r="K206" s="24">
        <v>4</v>
      </c>
      <c r="L206" s="24"/>
      <c r="M206" s="24"/>
    </row>
    <row r="207" spans="1:13" ht="13.2" x14ac:dyDescent="0.25">
      <c r="A207"/>
      <c r="B207"/>
      <c r="C207"/>
      <c r="D207"/>
      <c r="F207" s="24">
        <v>3</v>
      </c>
      <c r="G207" s="24" t="s">
        <v>125</v>
      </c>
      <c r="H207" s="24" t="s">
        <v>129</v>
      </c>
      <c r="I207" s="24" t="s">
        <v>180</v>
      </c>
      <c r="J207" s="24"/>
      <c r="K207" s="24"/>
      <c r="L207" s="24" t="s">
        <v>181</v>
      </c>
      <c r="M207" s="24">
        <v>6</v>
      </c>
    </row>
    <row r="208" spans="1:13" ht="13.2" x14ac:dyDescent="0.25">
      <c r="A208"/>
      <c r="B208"/>
      <c r="C208"/>
      <c r="D208"/>
      <c r="F208" s="24"/>
      <c r="G208" s="24"/>
      <c r="H208" s="24"/>
      <c r="I208" s="24" t="s">
        <v>182</v>
      </c>
      <c r="J208" s="24"/>
      <c r="K208" s="24"/>
      <c r="L208" s="24" t="s">
        <v>183</v>
      </c>
      <c r="M208" s="24">
        <v>6</v>
      </c>
    </row>
    <row r="209" spans="1:13" ht="13.2" x14ac:dyDescent="0.25">
      <c r="A209"/>
      <c r="B209"/>
      <c r="C209"/>
      <c r="D209"/>
      <c r="F209" s="24">
        <v>4</v>
      </c>
      <c r="G209" s="24" t="s">
        <v>127</v>
      </c>
      <c r="H209" s="24" t="s">
        <v>131</v>
      </c>
      <c r="I209" s="24" t="s">
        <v>184</v>
      </c>
      <c r="J209" s="24" t="s">
        <v>178</v>
      </c>
      <c r="K209" s="24">
        <v>2</v>
      </c>
      <c r="L209" s="24"/>
      <c r="M209" s="24"/>
    </row>
    <row r="210" spans="1:13" ht="13.2" x14ac:dyDescent="0.25">
      <c r="A210"/>
      <c r="B210"/>
      <c r="C210"/>
      <c r="D210"/>
      <c r="F210" s="24"/>
      <c r="G210" s="24"/>
      <c r="H210" s="24"/>
      <c r="I210" s="24" t="s">
        <v>185</v>
      </c>
      <c r="J210" s="24" t="s">
        <v>186</v>
      </c>
      <c r="K210" s="24">
        <v>2</v>
      </c>
      <c r="L210" s="24"/>
      <c r="M210" s="24"/>
    </row>
    <row r="211" spans="1:13" ht="13.2" x14ac:dyDescent="0.25">
      <c r="F211" s="24"/>
      <c r="G211" s="24"/>
      <c r="H211" s="24"/>
      <c r="I211" s="24" t="s">
        <v>187</v>
      </c>
      <c r="J211" s="24" t="s">
        <v>178</v>
      </c>
      <c r="K211" s="24">
        <v>2</v>
      </c>
      <c r="L211" s="24"/>
      <c r="M211" s="24"/>
    </row>
    <row r="212" spans="1:13" ht="13.2" x14ac:dyDescent="0.25">
      <c r="F212" s="24"/>
      <c r="G212" s="24"/>
      <c r="H212" s="24"/>
      <c r="I212" s="24" t="s">
        <v>180</v>
      </c>
      <c r="J212" s="24" t="s">
        <v>178</v>
      </c>
      <c r="K212" s="24">
        <v>2</v>
      </c>
      <c r="L212" s="24"/>
      <c r="M212" s="24"/>
    </row>
    <row r="213" spans="1:13" ht="13.2" x14ac:dyDescent="0.25">
      <c r="F213" s="24">
        <v>5</v>
      </c>
      <c r="G213" s="24" t="s">
        <v>127</v>
      </c>
      <c r="H213" s="24" t="s">
        <v>133</v>
      </c>
      <c r="I213" s="24" t="s">
        <v>109</v>
      </c>
      <c r="J213" s="24" t="s">
        <v>178</v>
      </c>
      <c r="K213" s="24">
        <v>2</v>
      </c>
      <c r="L213" s="24"/>
      <c r="M213" s="24"/>
    </row>
    <row r="214" spans="1:13" ht="13.2" x14ac:dyDescent="0.25">
      <c r="F214" s="24"/>
      <c r="G214" s="24"/>
      <c r="H214" s="24"/>
      <c r="I214" s="24" t="s">
        <v>188</v>
      </c>
      <c r="J214" s="24" t="s">
        <v>178</v>
      </c>
      <c r="K214" s="24">
        <v>2</v>
      </c>
      <c r="L214" s="24"/>
      <c r="M214" s="24"/>
    </row>
    <row r="215" spans="1:13" ht="13.2" x14ac:dyDescent="0.25">
      <c r="F215" s="17" t="s">
        <v>134</v>
      </c>
      <c r="G215" s="6"/>
      <c r="H215" s="6"/>
      <c r="I215" s="6"/>
      <c r="J215" s="17" t="s">
        <v>189</v>
      </c>
      <c r="K215" s="17" t="s">
        <v>190</v>
      </c>
      <c r="L215" s="17" t="s">
        <v>191</v>
      </c>
      <c r="M215" s="17" t="s">
        <v>192</v>
      </c>
    </row>
  </sheetData>
  <mergeCells count="34">
    <mergeCell ref="A168:B168"/>
    <mergeCell ref="A180:B180"/>
    <mergeCell ref="G215:I215"/>
    <mergeCell ref="A161:B161"/>
    <mergeCell ref="C161:J161"/>
    <mergeCell ref="A162:C162"/>
    <mergeCell ref="A163:C163"/>
    <mergeCell ref="C166:D166"/>
    <mergeCell ref="A157:C157"/>
    <mergeCell ref="A158:B158"/>
    <mergeCell ref="C158:J158"/>
    <mergeCell ref="A159:C159"/>
    <mergeCell ref="A160:C160"/>
    <mergeCell ref="A153:C153"/>
    <mergeCell ref="A154:B154"/>
    <mergeCell ref="C154:J154"/>
    <mergeCell ref="A155:C155"/>
    <mergeCell ref="A156:B156"/>
    <mergeCell ref="C156:J156"/>
    <mergeCell ref="A150:C150"/>
    <mergeCell ref="A151:B151"/>
    <mergeCell ref="C151:J151"/>
    <mergeCell ref="A152:B152"/>
    <mergeCell ref="C152:J152"/>
    <mergeCell ref="A113:O113"/>
    <mergeCell ref="G146:H146"/>
    <mergeCell ref="B148:C148"/>
    <mergeCell ref="F148:I148"/>
    <mergeCell ref="B149:C149"/>
    <mergeCell ref="A1:O1"/>
    <mergeCell ref="A25:O25"/>
    <mergeCell ref="A52:O52"/>
    <mergeCell ref="A70:O70"/>
    <mergeCell ref="A90:O90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Kinga Maliszewska</cp:lastModifiedBy>
  <cp:revision>22</cp:revision>
  <dcterms:created xsi:type="dcterms:W3CDTF">2026-02-16T10:43:44Z</dcterms:created>
  <dcterms:modified xsi:type="dcterms:W3CDTF">2026-03-19T12:18:06Z</dcterms:modified>
  <dc:language>pl-PL</dc:language>
</cp:coreProperties>
</file>